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810" yWindow="-105" windowWidth="18525" windowHeight="7875" tabRatio="886"/>
  </bookViews>
  <sheets>
    <sheet name="積算シート  (記載例）" sheetId="8" r:id="rId1"/>
    <sheet name="積算シート ホーム①" sheetId="6" r:id="rId2"/>
    <sheet name="積算シート ホーム②　" sheetId="15" r:id="rId3"/>
    <sheet name="積算シート ホーム③　" sheetId="16" r:id="rId4"/>
    <sheet name="積算シート ホーム④　" sheetId="17" r:id="rId5"/>
    <sheet name="積算シート ホーム⑤　" sheetId="18" r:id="rId6"/>
  </sheets>
  <definedNames>
    <definedName name="_xlnm.Print_Area" localSheetId="0">'積算シート  (記載例）'!$B$1:$AI$32</definedName>
    <definedName name="_xlnm.Print_Area" localSheetId="1">'積算シート ホーム①'!$B$1:$AI$28</definedName>
    <definedName name="_xlnm.Print_Area" localSheetId="2">'積算シート ホーム②　'!$B$1:$AI$28</definedName>
    <definedName name="_xlnm.Print_Area" localSheetId="3">'積算シート ホーム③　'!$B$1:$AI$28</definedName>
    <definedName name="_xlnm.Print_Area" localSheetId="4">'積算シート ホーム④　'!$B$1:$AI$28</definedName>
    <definedName name="_xlnm.Print_Area" localSheetId="5">'積算シート ホーム⑤　'!$B$1:$AI$28</definedName>
  </definedNames>
  <calcPr calcId="125725"/>
</workbook>
</file>

<file path=xl/calcChain.xml><?xml version="1.0" encoding="utf-8"?>
<calcChain xmlns="http://schemas.openxmlformats.org/spreadsheetml/2006/main">
  <c r="H6" i="8"/>
  <c r="H7"/>
  <c r="X7" s="1"/>
  <c r="H8"/>
  <c r="X8" s="1"/>
  <c r="H9"/>
  <c r="H10"/>
  <c r="H11"/>
  <c r="X11" s="1"/>
  <c r="H12"/>
  <c r="X12" s="1"/>
  <c r="AF12" s="1"/>
  <c r="H13"/>
  <c r="H14"/>
  <c r="H15"/>
  <c r="X15" s="1"/>
  <c r="H16"/>
  <c r="X16" s="1"/>
  <c r="AF16" s="1"/>
  <c r="H17"/>
  <c r="H18"/>
  <c r="H19"/>
  <c r="X19" s="1"/>
  <c r="H20"/>
  <c r="X20" s="1"/>
  <c r="AF20" s="1"/>
  <c r="H21"/>
  <c r="H22"/>
  <c r="H5"/>
  <c r="AL24" i="18"/>
  <c r="AH24"/>
  <c r="AI24" s="1"/>
  <c r="AK24" s="1"/>
  <c r="AG24"/>
  <c r="AD24"/>
  <c r="X24"/>
  <c r="AF24" s="1"/>
  <c r="H24"/>
  <c r="AL23"/>
  <c r="AF23"/>
  <c r="AD23"/>
  <c r="AG23" s="1"/>
  <c r="AH23" s="1"/>
  <c r="AI23" s="1"/>
  <c r="AK23" s="1"/>
  <c r="AM23" s="1"/>
  <c r="X23"/>
  <c r="H23"/>
  <c r="AL22"/>
  <c r="AH22"/>
  <c r="AI22" s="1"/>
  <c r="AK22" s="1"/>
  <c r="AM22" s="1"/>
  <c r="AG22"/>
  <c r="AD22"/>
  <c r="X22"/>
  <c r="AF22" s="1"/>
  <c r="H22"/>
  <c r="AL21"/>
  <c r="AF21"/>
  <c r="AD21"/>
  <c r="AG21" s="1"/>
  <c r="AH21" s="1"/>
  <c r="AI21" s="1"/>
  <c r="AK21" s="1"/>
  <c r="AM21" s="1"/>
  <c r="X21"/>
  <c r="H21"/>
  <c r="AL20"/>
  <c r="AH20"/>
  <c r="AI20" s="1"/>
  <c r="AK20" s="1"/>
  <c r="AM20" s="1"/>
  <c r="AG20"/>
  <c r="AD20"/>
  <c r="X20"/>
  <c r="AF20" s="1"/>
  <c r="H20"/>
  <c r="AL19"/>
  <c r="AF19"/>
  <c r="AD19"/>
  <c r="AG19" s="1"/>
  <c r="AH19" s="1"/>
  <c r="AI19" s="1"/>
  <c r="AK19" s="1"/>
  <c r="AM19" s="1"/>
  <c r="X19"/>
  <c r="H19"/>
  <c r="AL18"/>
  <c r="AH18"/>
  <c r="AI18" s="1"/>
  <c r="AK18" s="1"/>
  <c r="AM18" s="1"/>
  <c r="AG18"/>
  <c r="AD18"/>
  <c r="X18"/>
  <c r="AF18" s="1"/>
  <c r="H18"/>
  <c r="AL17"/>
  <c r="AF17"/>
  <c r="AD17"/>
  <c r="AG17" s="1"/>
  <c r="AH17" s="1"/>
  <c r="AI17" s="1"/>
  <c r="AK17" s="1"/>
  <c r="AM17" s="1"/>
  <c r="X17"/>
  <c r="H17"/>
  <c r="AL16"/>
  <c r="AH16"/>
  <c r="AI16" s="1"/>
  <c r="AK16" s="1"/>
  <c r="AM16" s="1"/>
  <c r="AG16"/>
  <c r="AD16"/>
  <c r="X16"/>
  <c r="AF16" s="1"/>
  <c r="H16"/>
  <c r="AL15"/>
  <c r="AF15"/>
  <c r="AD15"/>
  <c r="AG15" s="1"/>
  <c r="AH15" s="1"/>
  <c r="AI15" s="1"/>
  <c r="AK15" s="1"/>
  <c r="AM15" s="1"/>
  <c r="X15"/>
  <c r="H15"/>
  <c r="AL14"/>
  <c r="AH14"/>
  <c r="AI14" s="1"/>
  <c r="AK14" s="1"/>
  <c r="AG14"/>
  <c r="AD14"/>
  <c r="X14"/>
  <c r="AF14" s="1"/>
  <c r="H14"/>
  <c r="AL13"/>
  <c r="AF13"/>
  <c r="AD13"/>
  <c r="AG13" s="1"/>
  <c r="AH13" s="1"/>
  <c r="AI13" s="1"/>
  <c r="AK13" s="1"/>
  <c r="AM13" s="1"/>
  <c r="X13"/>
  <c r="H13"/>
  <c r="AL12"/>
  <c r="AH12"/>
  <c r="AI12" s="1"/>
  <c r="AK12" s="1"/>
  <c r="AM12" s="1"/>
  <c r="AG12"/>
  <c r="AD12"/>
  <c r="X12"/>
  <c r="AF12" s="1"/>
  <c r="H12"/>
  <c r="AL11"/>
  <c r="AF11"/>
  <c r="AD11"/>
  <c r="AG11" s="1"/>
  <c r="AH11" s="1"/>
  <c r="AI11" s="1"/>
  <c r="AK11" s="1"/>
  <c r="AM11" s="1"/>
  <c r="X11"/>
  <c r="H11"/>
  <c r="AL10"/>
  <c r="AH10"/>
  <c r="AI10" s="1"/>
  <c r="AK10" s="1"/>
  <c r="AM10" s="1"/>
  <c r="AG10"/>
  <c r="AD10"/>
  <c r="X10"/>
  <c r="AF10" s="1"/>
  <c r="H10"/>
  <c r="AL9"/>
  <c r="AF9"/>
  <c r="AD9"/>
  <c r="AG9" s="1"/>
  <c r="AH9" s="1"/>
  <c r="AI9" s="1"/>
  <c r="AK9" s="1"/>
  <c r="AM9" s="1"/>
  <c r="X9"/>
  <c r="H9"/>
  <c r="AL8"/>
  <c r="AH8"/>
  <c r="AI8" s="1"/>
  <c r="AK8" s="1"/>
  <c r="AM8" s="1"/>
  <c r="AG8"/>
  <c r="AD8"/>
  <c r="X8"/>
  <c r="AF8" s="1"/>
  <c r="H8"/>
  <c r="AL7"/>
  <c r="AF7"/>
  <c r="AD7"/>
  <c r="AD25" s="1"/>
  <c r="X7"/>
  <c r="H7"/>
  <c r="AL24" i="17"/>
  <c r="AH24"/>
  <c r="AI24" s="1"/>
  <c r="AK24" s="1"/>
  <c r="AG24"/>
  <c r="AD24"/>
  <c r="X24"/>
  <c r="AF24" s="1"/>
  <c r="H24"/>
  <c r="AL23"/>
  <c r="AF23"/>
  <c r="AD23"/>
  <c r="AG23" s="1"/>
  <c r="AH23" s="1"/>
  <c r="AI23" s="1"/>
  <c r="AK23" s="1"/>
  <c r="AM23" s="1"/>
  <c r="X23"/>
  <c r="H23"/>
  <c r="AL22"/>
  <c r="AH22"/>
  <c r="AI22" s="1"/>
  <c r="AK22" s="1"/>
  <c r="AM22" s="1"/>
  <c r="AG22"/>
  <c r="AD22"/>
  <c r="X22"/>
  <c r="AF22" s="1"/>
  <c r="H22"/>
  <c r="AL21"/>
  <c r="AF21"/>
  <c r="AD21"/>
  <c r="AG21" s="1"/>
  <c r="AH21" s="1"/>
  <c r="AI21" s="1"/>
  <c r="AK21" s="1"/>
  <c r="AM21" s="1"/>
  <c r="X21"/>
  <c r="H21"/>
  <c r="AL20"/>
  <c r="AH20"/>
  <c r="AI20" s="1"/>
  <c r="AK20" s="1"/>
  <c r="AM20" s="1"/>
  <c r="AG20"/>
  <c r="AD20"/>
  <c r="AF20" s="1"/>
  <c r="X20"/>
  <c r="H20"/>
  <c r="AL19"/>
  <c r="AD19"/>
  <c r="AG19" s="1"/>
  <c r="AH19" s="1"/>
  <c r="AI19" s="1"/>
  <c r="AK19" s="1"/>
  <c r="AM19" s="1"/>
  <c r="H19"/>
  <c r="X19" s="1"/>
  <c r="AF19" s="1"/>
  <c r="AL18"/>
  <c r="AH18"/>
  <c r="AI18" s="1"/>
  <c r="AK18" s="1"/>
  <c r="AM18" s="1"/>
  <c r="AG18"/>
  <c r="AD18"/>
  <c r="AF18" s="1"/>
  <c r="X18"/>
  <c r="H18"/>
  <c r="AL17"/>
  <c r="AD17"/>
  <c r="AG17" s="1"/>
  <c r="AH17" s="1"/>
  <c r="AI17" s="1"/>
  <c r="AK17" s="1"/>
  <c r="AM17" s="1"/>
  <c r="H17"/>
  <c r="X17" s="1"/>
  <c r="AF17" s="1"/>
  <c r="AL16"/>
  <c r="AH16"/>
  <c r="AI16" s="1"/>
  <c r="AK16" s="1"/>
  <c r="AM16" s="1"/>
  <c r="AG16"/>
  <c r="AD16"/>
  <c r="AF16" s="1"/>
  <c r="X16"/>
  <c r="H16"/>
  <c r="AL15"/>
  <c r="AD15"/>
  <c r="AG15" s="1"/>
  <c r="AH15" s="1"/>
  <c r="AI15" s="1"/>
  <c r="AK15" s="1"/>
  <c r="AM15" s="1"/>
  <c r="H15"/>
  <c r="X15" s="1"/>
  <c r="AF15" s="1"/>
  <c r="AL14"/>
  <c r="AH14"/>
  <c r="AI14" s="1"/>
  <c r="AK14" s="1"/>
  <c r="AG14"/>
  <c r="AD14"/>
  <c r="AF14" s="1"/>
  <c r="X14"/>
  <c r="H14"/>
  <c r="AL13"/>
  <c r="AD13"/>
  <c r="AG13" s="1"/>
  <c r="AH13" s="1"/>
  <c r="AI13" s="1"/>
  <c r="AK13" s="1"/>
  <c r="AM13" s="1"/>
  <c r="H13"/>
  <c r="X13" s="1"/>
  <c r="AF13" s="1"/>
  <c r="AL12"/>
  <c r="AH12"/>
  <c r="AI12" s="1"/>
  <c r="AK12" s="1"/>
  <c r="AM12" s="1"/>
  <c r="AG12"/>
  <c r="AD12"/>
  <c r="AF12" s="1"/>
  <c r="X12"/>
  <c r="H12"/>
  <c r="AL11"/>
  <c r="AD11"/>
  <c r="AG11" s="1"/>
  <c r="AH11" s="1"/>
  <c r="AI11" s="1"/>
  <c r="AK11" s="1"/>
  <c r="AM11" s="1"/>
  <c r="H11"/>
  <c r="X11" s="1"/>
  <c r="AF11" s="1"/>
  <c r="AL10"/>
  <c r="AH10"/>
  <c r="AI10" s="1"/>
  <c r="AK10" s="1"/>
  <c r="AM10" s="1"/>
  <c r="AG10"/>
  <c r="AD10"/>
  <c r="AF10" s="1"/>
  <c r="X10"/>
  <c r="H10"/>
  <c r="AL9"/>
  <c r="AD9"/>
  <c r="AG9" s="1"/>
  <c r="AH9" s="1"/>
  <c r="AI9" s="1"/>
  <c r="AK9" s="1"/>
  <c r="AM9" s="1"/>
  <c r="H9"/>
  <c r="X9" s="1"/>
  <c r="AF9" s="1"/>
  <c r="AL8"/>
  <c r="AH8"/>
  <c r="AI8" s="1"/>
  <c r="AK8" s="1"/>
  <c r="AM8" s="1"/>
  <c r="AG8"/>
  <c r="AD8"/>
  <c r="AF8" s="1"/>
  <c r="X8"/>
  <c r="H8"/>
  <c r="AL7"/>
  <c r="AD7"/>
  <c r="AD25" s="1"/>
  <c r="H7"/>
  <c r="X7" s="1"/>
  <c r="AL24" i="16"/>
  <c r="AD24"/>
  <c r="H24"/>
  <c r="X24" s="1"/>
  <c r="AL23"/>
  <c r="AG23"/>
  <c r="AH23" s="1"/>
  <c r="AI23" s="1"/>
  <c r="AK23" s="1"/>
  <c r="AM23" s="1"/>
  <c r="AD23"/>
  <c r="H23"/>
  <c r="X23" s="1"/>
  <c r="AF23" s="1"/>
  <c r="AL22"/>
  <c r="AD22"/>
  <c r="AF22" s="1"/>
  <c r="X22"/>
  <c r="H22"/>
  <c r="AL21"/>
  <c r="AG21"/>
  <c r="AH21" s="1"/>
  <c r="AI21" s="1"/>
  <c r="AK21" s="1"/>
  <c r="AM21" s="1"/>
  <c r="AD21"/>
  <c r="H21"/>
  <c r="X21" s="1"/>
  <c r="AF21" s="1"/>
  <c r="AL20"/>
  <c r="AD20"/>
  <c r="AF20" s="1"/>
  <c r="X20"/>
  <c r="H20"/>
  <c r="AL19"/>
  <c r="AG19"/>
  <c r="AH19" s="1"/>
  <c r="AI19" s="1"/>
  <c r="AK19" s="1"/>
  <c r="AM19" s="1"/>
  <c r="AD19"/>
  <c r="H19"/>
  <c r="X19" s="1"/>
  <c r="AF19" s="1"/>
  <c r="AL18"/>
  <c r="AD18"/>
  <c r="AF18" s="1"/>
  <c r="X18"/>
  <c r="H18"/>
  <c r="AL17"/>
  <c r="AG17"/>
  <c r="AH17" s="1"/>
  <c r="AI17" s="1"/>
  <c r="AK17" s="1"/>
  <c r="AM17" s="1"/>
  <c r="AD17"/>
  <c r="H17"/>
  <c r="X17" s="1"/>
  <c r="AF17" s="1"/>
  <c r="AL16"/>
  <c r="AD16"/>
  <c r="AF16" s="1"/>
  <c r="X16"/>
  <c r="H16"/>
  <c r="AL15"/>
  <c r="AG15"/>
  <c r="AH15" s="1"/>
  <c r="AI15" s="1"/>
  <c r="AK15" s="1"/>
  <c r="AM15" s="1"/>
  <c r="AD15"/>
  <c r="H15"/>
  <c r="X15" s="1"/>
  <c r="AF15" s="1"/>
  <c r="AL14"/>
  <c r="AD14"/>
  <c r="H14"/>
  <c r="X14" s="1"/>
  <c r="AL13"/>
  <c r="AG13"/>
  <c r="AH13" s="1"/>
  <c r="AI13" s="1"/>
  <c r="AK13" s="1"/>
  <c r="AM13" s="1"/>
  <c r="AD13"/>
  <c r="H13"/>
  <c r="X13" s="1"/>
  <c r="AF13" s="1"/>
  <c r="AL12"/>
  <c r="AD12"/>
  <c r="AF12" s="1"/>
  <c r="X12"/>
  <c r="H12"/>
  <c r="AL11"/>
  <c r="AG11"/>
  <c r="AH11" s="1"/>
  <c r="AI11" s="1"/>
  <c r="AK11" s="1"/>
  <c r="AM11" s="1"/>
  <c r="AD11"/>
  <c r="H11"/>
  <c r="X11" s="1"/>
  <c r="AF11" s="1"/>
  <c r="AL10"/>
  <c r="AD10"/>
  <c r="AF10" s="1"/>
  <c r="X10"/>
  <c r="H10"/>
  <c r="AL9"/>
  <c r="AG9"/>
  <c r="AH9" s="1"/>
  <c r="AI9" s="1"/>
  <c r="AK9" s="1"/>
  <c r="AM9" s="1"/>
  <c r="AD9"/>
  <c r="H9"/>
  <c r="X9" s="1"/>
  <c r="AF9" s="1"/>
  <c r="AL8"/>
  <c r="AD8"/>
  <c r="AD25" s="1"/>
  <c r="X8"/>
  <c r="H8"/>
  <c r="AL7"/>
  <c r="AG7"/>
  <c r="AH7" s="1"/>
  <c r="AD7"/>
  <c r="H7"/>
  <c r="X7" s="1"/>
  <c r="AL24" i="15"/>
  <c r="AD24"/>
  <c r="H24"/>
  <c r="X24" s="1"/>
  <c r="AL23"/>
  <c r="AG23"/>
  <c r="AH23" s="1"/>
  <c r="AI23" s="1"/>
  <c r="AK23" s="1"/>
  <c r="AM23" s="1"/>
  <c r="AD23"/>
  <c r="H23"/>
  <c r="X23" s="1"/>
  <c r="AF23" s="1"/>
  <c r="AL22"/>
  <c r="AD22"/>
  <c r="AF22" s="1"/>
  <c r="X22"/>
  <c r="H22"/>
  <c r="AL21"/>
  <c r="AG21"/>
  <c r="AH21" s="1"/>
  <c r="AI21" s="1"/>
  <c r="AK21" s="1"/>
  <c r="AM21" s="1"/>
  <c r="AD21"/>
  <c r="H21"/>
  <c r="X21" s="1"/>
  <c r="AF21" s="1"/>
  <c r="AL20"/>
  <c r="AD20"/>
  <c r="AF20" s="1"/>
  <c r="X20"/>
  <c r="H20"/>
  <c r="AL19"/>
  <c r="AG19"/>
  <c r="AH19" s="1"/>
  <c r="AI19" s="1"/>
  <c r="AK19" s="1"/>
  <c r="AM19" s="1"/>
  <c r="AD19"/>
  <c r="H19"/>
  <c r="X19" s="1"/>
  <c r="AF19" s="1"/>
  <c r="AL18"/>
  <c r="AD18"/>
  <c r="AF18" s="1"/>
  <c r="X18"/>
  <c r="H18"/>
  <c r="AL17"/>
  <c r="AG17"/>
  <c r="AH17" s="1"/>
  <c r="AI17" s="1"/>
  <c r="AK17" s="1"/>
  <c r="AM17" s="1"/>
  <c r="AD17"/>
  <c r="H17"/>
  <c r="X17" s="1"/>
  <c r="AF17" s="1"/>
  <c r="AL16"/>
  <c r="AD16"/>
  <c r="AF16" s="1"/>
  <c r="X16"/>
  <c r="H16"/>
  <c r="AL15"/>
  <c r="AG15"/>
  <c r="AH15" s="1"/>
  <c r="AI15" s="1"/>
  <c r="AK15" s="1"/>
  <c r="AM15" s="1"/>
  <c r="AD15"/>
  <c r="H15"/>
  <c r="X15" s="1"/>
  <c r="AF15" s="1"/>
  <c r="AL14"/>
  <c r="AD14"/>
  <c r="H14"/>
  <c r="X14" s="1"/>
  <c r="AL13"/>
  <c r="AG13"/>
  <c r="AH13" s="1"/>
  <c r="AI13" s="1"/>
  <c r="AK13" s="1"/>
  <c r="AM13" s="1"/>
  <c r="AD13"/>
  <c r="H13"/>
  <c r="X13" s="1"/>
  <c r="AF13" s="1"/>
  <c r="AL12"/>
  <c r="AD12"/>
  <c r="AF12" s="1"/>
  <c r="X12"/>
  <c r="H12"/>
  <c r="AL11"/>
  <c r="AG11"/>
  <c r="AH11" s="1"/>
  <c r="AI11" s="1"/>
  <c r="AK11" s="1"/>
  <c r="AM11" s="1"/>
  <c r="AD11"/>
  <c r="H11"/>
  <c r="X11" s="1"/>
  <c r="AF11" s="1"/>
  <c r="AL10"/>
  <c r="AD10"/>
  <c r="AF10" s="1"/>
  <c r="X10"/>
  <c r="H10"/>
  <c r="AL9"/>
  <c r="AG9"/>
  <c r="AH9" s="1"/>
  <c r="AI9" s="1"/>
  <c r="AK9" s="1"/>
  <c r="AM9" s="1"/>
  <c r="AD9"/>
  <c r="H9"/>
  <c r="X9" s="1"/>
  <c r="AF9" s="1"/>
  <c r="AL8"/>
  <c r="AD8"/>
  <c r="AF8" s="1"/>
  <c r="X8"/>
  <c r="H8"/>
  <c r="AL7"/>
  <c r="AG7"/>
  <c r="AH7" s="1"/>
  <c r="AD7"/>
  <c r="AD25" s="1"/>
  <c r="H7"/>
  <c r="X7" s="1"/>
  <c r="AI25" i="6"/>
  <c r="AH25"/>
  <c r="AH8"/>
  <c r="AI8"/>
  <c r="AH9"/>
  <c r="AI9" s="1"/>
  <c r="AH10"/>
  <c r="AI10"/>
  <c r="AH11"/>
  <c r="AI11" s="1"/>
  <c r="AH12"/>
  <c r="AI12"/>
  <c r="AH13"/>
  <c r="AI13" s="1"/>
  <c r="AH14"/>
  <c r="AI14"/>
  <c r="AH15"/>
  <c r="AI15" s="1"/>
  <c r="AH16"/>
  <c r="AI16"/>
  <c r="AH17"/>
  <c r="AI17" s="1"/>
  <c r="AH18"/>
  <c r="AI18"/>
  <c r="AH19"/>
  <c r="AI19" s="1"/>
  <c r="AH20"/>
  <c r="AI20"/>
  <c r="AH21"/>
  <c r="AI21" s="1"/>
  <c r="AH22"/>
  <c r="AI22"/>
  <c r="AH23"/>
  <c r="AI23" s="1"/>
  <c r="AH24"/>
  <c r="AI24"/>
  <c r="AI7"/>
  <c r="AH7"/>
  <c r="H8"/>
  <c r="H9"/>
  <c r="H10"/>
  <c r="H11"/>
  <c r="H12"/>
  <c r="H13"/>
  <c r="H14"/>
  <c r="H15"/>
  <c r="H16"/>
  <c r="H17"/>
  <c r="H18"/>
  <c r="H19"/>
  <c r="H20"/>
  <c r="H21"/>
  <c r="H22"/>
  <c r="H23"/>
  <c r="H24"/>
  <c r="H7"/>
  <c r="AD28" i="8"/>
  <c r="AC28"/>
  <c r="AB28"/>
  <c r="AC27"/>
  <c r="AB27"/>
  <c r="AD27" s="1"/>
  <c r="AC26"/>
  <c r="AB26"/>
  <c r="AD26" s="1"/>
  <c r="AD25"/>
  <c r="AC25"/>
  <c r="AB25"/>
  <c r="AD24"/>
  <c r="AC24"/>
  <c r="AB24"/>
  <c r="AC23"/>
  <c r="AB23"/>
  <c r="AD23" s="1"/>
  <c r="AL22"/>
  <c r="AD22"/>
  <c r="AG22" s="1"/>
  <c r="AH22" s="1"/>
  <c r="AI22" s="1"/>
  <c r="AK22" s="1"/>
  <c r="X22"/>
  <c r="AL21"/>
  <c r="AH21"/>
  <c r="AI21" s="1"/>
  <c r="AK21" s="1"/>
  <c r="AM21" s="1"/>
  <c r="AG21"/>
  <c r="AD21"/>
  <c r="AF21" s="1"/>
  <c r="X21"/>
  <c r="AL20"/>
  <c r="AD20"/>
  <c r="AG20" s="1"/>
  <c r="AH20" s="1"/>
  <c r="AI20" s="1"/>
  <c r="AK20" s="1"/>
  <c r="AM20" s="1"/>
  <c r="AL19"/>
  <c r="AH19"/>
  <c r="AI19" s="1"/>
  <c r="AK19" s="1"/>
  <c r="AM19" s="1"/>
  <c r="AG19"/>
  <c r="AD19"/>
  <c r="AL18"/>
  <c r="AD18"/>
  <c r="AG18" s="1"/>
  <c r="AH18" s="1"/>
  <c r="AI18" s="1"/>
  <c r="AK18" s="1"/>
  <c r="AM18" s="1"/>
  <c r="X18"/>
  <c r="AF18" s="1"/>
  <c r="AL17"/>
  <c r="AH17"/>
  <c r="AI17" s="1"/>
  <c r="AK17" s="1"/>
  <c r="AM17" s="1"/>
  <c r="AG17"/>
  <c r="AD17"/>
  <c r="AF17" s="1"/>
  <c r="X17"/>
  <c r="AL16"/>
  <c r="AD16"/>
  <c r="AG16" s="1"/>
  <c r="AH16" s="1"/>
  <c r="AI16" s="1"/>
  <c r="AK16" s="1"/>
  <c r="AM16" s="1"/>
  <c r="AL15"/>
  <c r="AH15"/>
  <c r="AI15" s="1"/>
  <c r="AK15" s="1"/>
  <c r="AM15" s="1"/>
  <c r="AG15"/>
  <c r="AD15"/>
  <c r="AL14"/>
  <c r="AD14"/>
  <c r="AG14" s="1"/>
  <c r="AH14" s="1"/>
  <c r="AI14" s="1"/>
  <c r="AK14" s="1"/>
  <c r="AM14" s="1"/>
  <c r="X14"/>
  <c r="AF14" s="1"/>
  <c r="AL13"/>
  <c r="AH13"/>
  <c r="AI13" s="1"/>
  <c r="AK13" s="1"/>
  <c r="AM13" s="1"/>
  <c r="AG13"/>
  <c r="AD13"/>
  <c r="AF13" s="1"/>
  <c r="X13"/>
  <c r="AL12"/>
  <c r="AD12"/>
  <c r="AG12" s="1"/>
  <c r="AH12" s="1"/>
  <c r="AI12" s="1"/>
  <c r="AK12" s="1"/>
  <c r="AL11"/>
  <c r="AH11"/>
  <c r="AI11" s="1"/>
  <c r="AK11" s="1"/>
  <c r="AM11" s="1"/>
  <c r="AG11"/>
  <c r="AD11"/>
  <c r="AL10"/>
  <c r="AD10"/>
  <c r="AG10" s="1"/>
  <c r="AH10" s="1"/>
  <c r="AI10" s="1"/>
  <c r="AK10" s="1"/>
  <c r="AM10" s="1"/>
  <c r="X10"/>
  <c r="AF10" s="1"/>
  <c r="AL9"/>
  <c r="AH9"/>
  <c r="AI9" s="1"/>
  <c r="AK9" s="1"/>
  <c r="AM9" s="1"/>
  <c r="AG9"/>
  <c r="AD9"/>
  <c r="AF9" s="1"/>
  <c r="X9"/>
  <c r="AL8"/>
  <c r="AD8"/>
  <c r="AG8" s="1"/>
  <c r="AH8" s="1"/>
  <c r="AI8" s="1"/>
  <c r="AK8" s="1"/>
  <c r="AM8" s="1"/>
  <c r="AL7"/>
  <c r="AH7"/>
  <c r="AI7" s="1"/>
  <c r="AK7" s="1"/>
  <c r="AM7" s="1"/>
  <c r="AG7"/>
  <c r="AD7"/>
  <c r="AL6"/>
  <c r="AD6"/>
  <c r="AG6" s="1"/>
  <c r="AH6" s="1"/>
  <c r="AI6" s="1"/>
  <c r="AK6" s="1"/>
  <c r="AM6" s="1"/>
  <c r="X6"/>
  <c r="AF6" s="1"/>
  <c r="AL5"/>
  <c r="AH5"/>
  <c r="AI5" s="1"/>
  <c r="AK5" s="1"/>
  <c r="AM5" s="1"/>
  <c r="AG5"/>
  <c r="AD5"/>
  <c r="AF5" s="1"/>
  <c r="X5"/>
  <c r="AM12" l="1"/>
  <c r="AM14" i="17"/>
  <c r="AF14" i="16"/>
  <c r="AF14" i="15"/>
  <c r="AM14" i="18"/>
  <c r="AM24" i="17"/>
  <c r="AF24" i="16"/>
  <c r="AF24" i="15"/>
  <c r="AM22" i="8"/>
  <c r="X25" i="18"/>
  <c r="AF25" s="1"/>
  <c r="AM24"/>
  <c r="AF11" i="8"/>
  <c r="AF19"/>
  <c r="AF7"/>
  <c r="AF15"/>
  <c r="AF22"/>
  <c r="AF8"/>
  <c r="AG7" i="18"/>
  <c r="AH7" s="1"/>
  <c r="AF7" i="17"/>
  <c r="X25"/>
  <c r="AF25" s="1"/>
  <c r="AG7"/>
  <c r="AH7" s="1"/>
  <c r="AI7" i="16"/>
  <c r="AH25"/>
  <c r="AF7"/>
  <c r="X25"/>
  <c r="AF25" s="1"/>
  <c r="AG8"/>
  <c r="AH8" s="1"/>
  <c r="AI8" s="1"/>
  <c r="AK8" s="1"/>
  <c r="AM8" s="1"/>
  <c r="AG10"/>
  <c r="AH10" s="1"/>
  <c r="AI10" s="1"/>
  <c r="AK10" s="1"/>
  <c r="AM10" s="1"/>
  <c r="AG12"/>
  <c r="AH12" s="1"/>
  <c r="AI12" s="1"/>
  <c r="AK12" s="1"/>
  <c r="AM12" s="1"/>
  <c r="AG14"/>
  <c r="AH14" s="1"/>
  <c r="AI14" s="1"/>
  <c r="AK14" s="1"/>
  <c r="AM14" s="1"/>
  <c r="AG16"/>
  <c r="AH16" s="1"/>
  <c r="AI16" s="1"/>
  <c r="AK16" s="1"/>
  <c r="AM16" s="1"/>
  <c r="AG18"/>
  <c r="AH18" s="1"/>
  <c r="AI18" s="1"/>
  <c r="AK18" s="1"/>
  <c r="AM18" s="1"/>
  <c r="AG20"/>
  <c r="AH20" s="1"/>
  <c r="AI20" s="1"/>
  <c r="AK20" s="1"/>
  <c r="AM20" s="1"/>
  <c r="AG22"/>
  <c r="AH22" s="1"/>
  <c r="AI22" s="1"/>
  <c r="AK22" s="1"/>
  <c r="AM22" s="1"/>
  <c r="AG24"/>
  <c r="AH24" s="1"/>
  <c r="AI24" s="1"/>
  <c r="AK24" s="1"/>
  <c r="AM24" s="1"/>
  <c r="AF8"/>
  <c r="AI7" i="15"/>
  <c r="AH25"/>
  <c r="AF7"/>
  <c r="X25"/>
  <c r="AF25" s="1"/>
  <c r="AG8"/>
  <c r="AH8" s="1"/>
  <c r="AI8" s="1"/>
  <c r="AK8" s="1"/>
  <c r="AM8" s="1"/>
  <c r="AG10"/>
  <c r="AH10" s="1"/>
  <c r="AI10" s="1"/>
  <c r="AK10" s="1"/>
  <c r="AM10" s="1"/>
  <c r="AG12"/>
  <c r="AH12" s="1"/>
  <c r="AI12" s="1"/>
  <c r="AK12" s="1"/>
  <c r="AM12" s="1"/>
  <c r="AG14"/>
  <c r="AH14" s="1"/>
  <c r="AI14" s="1"/>
  <c r="AK14" s="1"/>
  <c r="AM14" s="1"/>
  <c r="AG16"/>
  <c r="AH16" s="1"/>
  <c r="AI16" s="1"/>
  <c r="AK16" s="1"/>
  <c r="AM16" s="1"/>
  <c r="AG18"/>
  <c r="AH18" s="1"/>
  <c r="AI18" s="1"/>
  <c r="AK18" s="1"/>
  <c r="AM18" s="1"/>
  <c r="AG20"/>
  <c r="AH20" s="1"/>
  <c r="AI20" s="1"/>
  <c r="AK20" s="1"/>
  <c r="AM20" s="1"/>
  <c r="AG22"/>
  <c r="AH22" s="1"/>
  <c r="AI22" s="1"/>
  <c r="AK22" s="1"/>
  <c r="AM22" s="1"/>
  <c r="AG24"/>
  <c r="AH24" s="1"/>
  <c r="AI24" s="1"/>
  <c r="AK24" s="1"/>
  <c r="AM24" s="1"/>
  <c r="AI7" i="18" l="1"/>
  <c r="AH25"/>
  <c r="AI7" i="17"/>
  <c r="AH25"/>
  <c r="AK7" i="16"/>
  <c r="AM7" s="1"/>
  <c r="AI25"/>
  <c r="AK7" i="15"/>
  <c r="AM7" s="1"/>
  <c r="AI25"/>
  <c r="X10" i="6"/>
  <c r="X13"/>
  <c r="X14"/>
  <c r="X18"/>
  <c r="X22"/>
  <c r="AL24"/>
  <c r="AD24"/>
  <c r="X24"/>
  <c r="AL23"/>
  <c r="AD23"/>
  <c r="X23"/>
  <c r="AL22"/>
  <c r="AD22"/>
  <c r="AL21"/>
  <c r="AD21"/>
  <c r="X21"/>
  <c r="AL20"/>
  <c r="AD20"/>
  <c r="X20"/>
  <c r="AL19"/>
  <c r="AD19"/>
  <c r="X19"/>
  <c r="AL18"/>
  <c r="AD18"/>
  <c r="AL17"/>
  <c r="AD17"/>
  <c r="X17"/>
  <c r="AL16"/>
  <c r="AD16"/>
  <c r="X16"/>
  <c r="AL15"/>
  <c r="AD15"/>
  <c r="X15"/>
  <c r="AL14"/>
  <c r="AD14"/>
  <c r="AL13"/>
  <c r="AD13"/>
  <c r="AL12"/>
  <c r="AD12"/>
  <c r="X12"/>
  <c r="AL11"/>
  <c r="AD11"/>
  <c r="X11"/>
  <c r="AL10"/>
  <c r="AD10"/>
  <c r="AL9"/>
  <c r="AD9"/>
  <c r="X9"/>
  <c r="AL8"/>
  <c r="AD8"/>
  <c r="X8"/>
  <c r="AL7"/>
  <c r="AD7"/>
  <c r="X7"/>
  <c r="AI25" i="18" l="1"/>
  <c r="AK7"/>
  <c r="AM7" s="1"/>
  <c r="AI25" i="17"/>
  <c r="AK7"/>
  <c r="AM7" s="1"/>
  <c r="X25" i="6"/>
  <c r="AD25"/>
  <c r="AF10"/>
  <c r="AF18"/>
  <c r="AF14"/>
  <c r="AF22"/>
  <c r="AF9"/>
  <c r="AF13"/>
  <c r="AF17"/>
  <c r="AF21"/>
  <c r="AF8"/>
  <c r="AF12"/>
  <c r="AF16"/>
  <c r="AF20"/>
  <c r="AF24"/>
  <c r="AF7"/>
  <c r="AF11"/>
  <c r="AF15"/>
  <c r="AF19"/>
  <c r="AF23"/>
  <c r="AG7"/>
  <c r="AK7" s="1"/>
  <c r="AM7" s="1"/>
  <c r="AG8"/>
  <c r="AK8" s="1"/>
  <c r="AM8" s="1"/>
  <c r="AG9"/>
  <c r="AG10"/>
  <c r="AK10" s="1"/>
  <c r="AM10" s="1"/>
  <c r="AG11"/>
  <c r="AK11" s="1"/>
  <c r="AM11" s="1"/>
  <c r="AG12"/>
  <c r="AK12" s="1"/>
  <c r="AM12" s="1"/>
  <c r="AG13"/>
  <c r="AK13" s="1"/>
  <c r="AM13" s="1"/>
  <c r="AG14"/>
  <c r="AK14" s="1"/>
  <c r="AM14" s="1"/>
  <c r="AG15"/>
  <c r="AK15" s="1"/>
  <c r="AM15" s="1"/>
  <c r="AG16"/>
  <c r="AK16" s="1"/>
  <c r="AM16" s="1"/>
  <c r="AG17"/>
  <c r="AK17" s="1"/>
  <c r="AM17" s="1"/>
  <c r="AG18"/>
  <c r="AK18" s="1"/>
  <c r="AM18" s="1"/>
  <c r="AG19"/>
  <c r="AK19" s="1"/>
  <c r="AM19" s="1"/>
  <c r="AG20"/>
  <c r="AK20" s="1"/>
  <c r="AM20" s="1"/>
  <c r="AG21"/>
  <c r="AK21" s="1"/>
  <c r="AM21" s="1"/>
  <c r="AG22"/>
  <c r="AK22" s="1"/>
  <c r="AM22" s="1"/>
  <c r="AG23"/>
  <c r="AK23" s="1"/>
  <c r="AM23" s="1"/>
  <c r="AG24"/>
  <c r="AK24" s="1"/>
  <c r="AM24" s="1"/>
  <c r="AK9" l="1"/>
  <c r="AM9" s="1"/>
  <c r="AF25"/>
</calcChain>
</file>

<file path=xl/comments1.xml><?xml version="1.0" encoding="utf-8"?>
<comments xmlns="http://schemas.openxmlformats.org/spreadsheetml/2006/main">
  <authors>
    <author>user</author>
  </authors>
  <commentList>
    <comment ref="Z4" authorId="0">
      <text>
        <r>
          <rPr>
            <b/>
            <sz val="16"/>
            <color indexed="81"/>
            <rFont val="ＭＳ Ｐゴシック"/>
            <family val="3"/>
            <charset val="128"/>
          </rPr>
          <t>人件費には、
諸手当や法定福利費等も含めてください</t>
        </r>
        <r>
          <rPr>
            <b/>
            <sz val="20"/>
            <color indexed="81"/>
            <rFont val="ＭＳ Ｐゴシック"/>
            <family val="3"/>
            <charset val="128"/>
          </rPr>
          <t xml:space="preserve">
</t>
        </r>
      </text>
    </comment>
    <comment ref="F8" authorId="0">
      <text>
        <r>
          <rPr>
            <b/>
            <sz val="18"/>
            <color indexed="81"/>
            <rFont val="ＭＳ Ｐゴシック"/>
            <family val="3"/>
            <charset val="128"/>
          </rPr>
          <t>〇同じ利用者で年度の途中で区分が変わった場合、
　 日数を分けて２行にして記載してください
〇支援日数が異なる利用者ごとに、行をコピー、
　挿入して作成してください。</t>
        </r>
      </text>
    </comment>
  </commentList>
</comments>
</file>

<file path=xl/sharedStrings.xml><?xml version="1.0" encoding="utf-8"?>
<sst xmlns="http://schemas.openxmlformats.org/spreadsheetml/2006/main" count="391" uniqueCount="57">
  <si>
    <t>区分１</t>
    <rPh sb="0" eb="2">
      <t>クブン</t>
    </rPh>
    <phoneticPr fontId="2"/>
  </si>
  <si>
    <t>区分２</t>
    <rPh sb="0" eb="2">
      <t>クブン</t>
    </rPh>
    <phoneticPr fontId="2"/>
  </si>
  <si>
    <t>区分３</t>
    <rPh sb="0" eb="2">
      <t>クブン</t>
    </rPh>
    <phoneticPr fontId="2"/>
  </si>
  <si>
    <t>区分４</t>
    <rPh sb="0" eb="2">
      <t>クブン</t>
    </rPh>
    <phoneticPr fontId="2"/>
  </si>
  <si>
    <t>区分５</t>
    <rPh sb="0" eb="2">
      <t>クブン</t>
    </rPh>
    <phoneticPr fontId="2"/>
  </si>
  <si>
    <t>区分６</t>
    <rPh sb="0" eb="2">
      <t>クブン</t>
    </rPh>
    <phoneticPr fontId="2"/>
  </si>
  <si>
    <t>世話人配置</t>
    <rPh sb="0" eb="2">
      <t>セワ</t>
    </rPh>
    <rPh sb="2" eb="3">
      <t>ニン</t>
    </rPh>
    <rPh sb="3" eb="5">
      <t>ハイチ</t>
    </rPh>
    <phoneticPr fontId="2"/>
  </si>
  <si>
    <t>４：１</t>
    <phoneticPr fontId="2"/>
  </si>
  <si>
    <t>５：１</t>
    <phoneticPr fontId="2"/>
  </si>
  <si>
    <t>区分</t>
    <rPh sb="0" eb="2">
      <t>クブン</t>
    </rPh>
    <phoneticPr fontId="2"/>
  </si>
  <si>
    <t>単位</t>
    <rPh sb="0" eb="2">
      <t>タンイ</t>
    </rPh>
    <phoneticPr fontId="2"/>
  </si>
  <si>
    <t>体験利用</t>
    <rPh sb="0" eb="2">
      <t>タイケン</t>
    </rPh>
    <rPh sb="2" eb="4">
      <t>リヨウ</t>
    </rPh>
    <phoneticPr fontId="2"/>
  </si>
  <si>
    <t>支援日数</t>
    <rPh sb="0" eb="2">
      <t>シエン</t>
    </rPh>
    <rPh sb="2" eb="4">
      <t>ニッスウ</t>
    </rPh>
    <phoneticPr fontId="2"/>
  </si>
  <si>
    <t>月額報酬単位</t>
    <rPh sb="0" eb="2">
      <t>ゲツガク</t>
    </rPh>
    <rPh sb="2" eb="4">
      <t>ホウシュウ</t>
    </rPh>
    <rPh sb="4" eb="6">
      <t>タンイ</t>
    </rPh>
    <phoneticPr fontId="2"/>
  </si>
  <si>
    <t>６：１</t>
    <phoneticPr fontId="2"/>
  </si>
  <si>
    <t>Ａ　運営上の報酬</t>
    <rPh sb="2" eb="4">
      <t>ウンエイ</t>
    </rPh>
    <rPh sb="4" eb="5">
      <t>ジョウ</t>
    </rPh>
    <rPh sb="6" eb="8">
      <t>ホウシュウ</t>
    </rPh>
    <phoneticPr fontId="2"/>
  </si>
  <si>
    <t>入居者数</t>
    <rPh sb="0" eb="3">
      <t>ニュウキョシャ</t>
    </rPh>
    <rPh sb="3" eb="4">
      <t>カズ</t>
    </rPh>
    <phoneticPr fontId="2"/>
  </si>
  <si>
    <t>人件費率Ｂ／Ａ</t>
    <rPh sb="0" eb="3">
      <t>ジンケンヒ</t>
    </rPh>
    <rPh sb="3" eb="4">
      <t>リツ</t>
    </rPh>
    <phoneticPr fontId="2"/>
  </si>
  <si>
    <t>Ｂ　人件費</t>
    <rPh sb="2" eb="5">
      <t>ジンケンヒ</t>
    </rPh>
    <phoneticPr fontId="2"/>
  </si>
  <si>
    <t>補助水準（新）</t>
    <rPh sb="0" eb="2">
      <t>ホジョ</t>
    </rPh>
    <rPh sb="2" eb="4">
      <t>スイジュン</t>
    </rPh>
    <rPh sb="5" eb="6">
      <t>シン</t>
    </rPh>
    <phoneticPr fontId="2"/>
  </si>
  <si>
    <t>現行の県運営費補助の単位</t>
    <rPh sb="0" eb="2">
      <t>ゲンコウ</t>
    </rPh>
    <rPh sb="3" eb="4">
      <t>ケン</t>
    </rPh>
    <rPh sb="4" eb="7">
      <t>ウンエイヒ</t>
    </rPh>
    <rPh sb="7" eb="9">
      <t>ホジョ</t>
    </rPh>
    <rPh sb="10" eb="12">
      <t>タンイ</t>
    </rPh>
    <phoneticPr fontId="2"/>
  </si>
  <si>
    <t>現行の国報酬で不足する単位</t>
    <rPh sb="0" eb="2">
      <t>ゲンコウ</t>
    </rPh>
    <rPh sb="3" eb="4">
      <t>クニ</t>
    </rPh>
    <rPh sb="4" eb="6">
      <t>ホウシュウ</t>
    </rPh>
    <rPh sb="7" eb="9">
      <t>フソク</t>
    </rPh>
    <rPh sb="11" eb="13">
      <t>タンイ</t>
    </rPh>
    <phoneticPr fontId="2"/>
  </si>
  <si>
    <t>運営に真に必要な
報酬単位</t>
    <rPh sb="0" eb="2">
      <t>ウンエイ</t>
    </rPh>
    <rPh sb="3" eb="4">
      <t>シン</t>
    </rPh>
    <rPh sb="5" eb="7">
      <t>ヒツヨウ</t>
    </rPh>
    <rPh sb="9" eb="11">
      <t>ホウシュウ</t>
    </rPh>
    <rPh sb="11" eb="13">
      <t>タンイ</t>
    </rPh>
    <phoneticPr fontId="2"/>
  </si>
  <si>
    <t>国報酬
単位
(現行）</t>
    <rPh sb="0" eb="1">
      <t>クニ</t>
    </rPh>
    <rPh sb="1" eb="3">
      <t>ホウシュウ</t>
    </rPh>
    <rPh sb="4" eb="6">
      <t>タンイ</t>
    </rPh>
    <rPh sb="8" eb="10">
      <t>ゲンコウ</t>
    </rPh>
    <phoneticPr fontId="2"/>
  </si>
  <si>
    <t>報酬計　Ａ</t>
    <rPh sb="0" eb="2">
      <t>ホウシュウ</t>
    </rPh>
    <rPh sb="2" eb="3">
      <t>ケイ</t>
    </rPh>
    <phoneticPr fontId="2"/>
  </si>
  <si>
    <t>人件費　Ｂ</t>
    <rPh sb="0" eb="3">
      <t>ジンケンヒ</t>
    </rPh>
    <phoneticPr fontId="2"/>
  </si>
  <si>
    <t>人件費率
Ｂ／Ａ</t>
    <rPh sb="0" eb="3">
      <t>ジンケンヒ</t>
    </rPh>
    <rPh sb="3" eb="4">
      <t>リツ</t>
    </rPh>
    <phoneticPr fontId="2"/>
  </si>
  <si>
    <t>人件費率60％に抑制するために必要な報酬
Ｃ</t>
    <rPh sb="0" eb="3">
      <t>ジンケンヒ</t>
    </rPh>
    <rPh sb="3" eb="4">
      <t>リツ</t>
    </rPh>
    <rPh sb="8" eb="10">
      <t>ヨクセイ</t>
    </rPh>
    <rPh sb="15" eb="17">
      <t>ヒツヨウ</t>
    </rPh>
    <rPh sb="18" eb="20">
      <t>ホウシュウ</t>
    </rPh>
    <phoneticPr fontId="2"/>
  </si>
  <si>
    <t>入居者１名に係る報酬
（年額）</t>
    <rPh sb="0" eb="3">
      <t>ニュウキョシャ</t>
    </rPh>
    <rPh sb="4" eb="5">
      <t>メイ</t>
    </rPh>
    <rPh sb="6" eb="7">
      <t>カカ</t>
    </rPh>
    <rPh sb="8" eb="10">
      <t>ホウシュウ</t>
    </rPh>
    <rPh sb="12" eb="14">
      <t>ネンガク</t>
    </rPh>
    <phoneticPr fontId="2"/>
  </si>
  <si>
    <t>入居者１名に係る報酬（日額）</t>
    <rPh sb="0" eb="3">
      <t>ニュウキョシャ</t>
    </rPh>
    <rPh sb="4" eb="5">
      <t>メイ</t>
    </rPh>
    <rPh sb="6" eb="7">
      <t>カカ</t>
    </rPh>
    <rPh sb="8" eb="10">
      <t>ホウシュウ</t>
    </rPh>
    <rPh sb="11" eb="13">
      <t>ニチガク</t>
    </rPh>
    <phoneticPr fontId="2"/>
  </si>
  <si>
    <t>医療連携体制加算</t>
    <rPh sb="0" eb="2">
      <t>イリョウ</t>
    </rPh>
    <rPh sb="2" eb="4">
      <t>レンケイ</t>
    </rPh>
    <rPh sb="4" eb="6">
      <t>タイセイ</t>
    </rPh>
    <rPh sb="6" eb="8">
      <t>カサン</t>
    </rPh>
    <phoneticPr fontId="2"/>
  </si>
  <si>
    <t>地域生活移行個別支援特別加算</t>
    <rPh sb="0" eb="2">
      <t>チイキ</t>
    </rPh>
    <rPh sb="2" eb="4">
      <t>セイカツ</t>
    </rPh>
    <rPh sb="4" eb="6">
      <t>イコウ</t>
    </rPh>
    <rPh sb="6" eb="8">
      <t>コベツ</t>
    </rPh>
    <rPh sb="8" eb="10">
      <t>シエン</t>
    </rPh>
    <rPh sb="10" eb="12">
      <t>トクベツ</t>
    </rPh>
    <rPh sb="12" eb="14">
      <t>カサン</t>
    </rPh>
    <phoneticPr fontId="2"/>
  </si>
  <si>
    <t>通勤者生活支援加算</t>
    <rPh sb="0" eb="3">
      <t>ツウキンシャ</t>
    </rPh>
    <rPh sb="3" eb="5">
      <t>セイカツ</t>
    </rPh>
    <rPh sb="5" eb="7">
      <t>シエン</t>
    </rPh>
    <rPh sb="7" eb="9">
      <t>カサン</t>
    </rPh>
    <phoneticPr fontId="2"/>
  </si>
  <si>
    <t>福祉・介護職員処遇改善加算</t>
    <rPh sb="0" eb="2">
      <t>フクシ</t>
    </rPh>
    <rPh sb="3" eb="5">
      <t>カイゴ</t>
    </rPh>
    <rPh sb="5" eb="7">
      <t>ショクイン</t>
    </rPh>
    <rPh sb="7" eb="9">
      <t>ショグウ</t>
    </rPh>
    <rPh sb="9" eb="11">
      <t>カイゼン</t>
    </rPh>
    <rPh sb="11" eb="13">
      <t>カサン</t>
    </rPh>
    <phoneticPr fontId="2"/>
  </si>
  <si>
    <t>福祉・介護職員処遇改善特別加算</t>
    <rPh sb="0" eb="2">
      <t>フクシ</t>
    </rPh>
    <rPh sb="3" eb="5">
      <t>カイゴ</t>
    </rPh>
    <rPh sb="5" eb="7">
      <t>ショクイン</t>
    </rPh>
    <rPh sb="7" eb="9">
      <t>ショグウ</t>
    </rPh>
    <rPh sb="9" eb="11">
      <t>カイゼン</t>
    </rPh>
    <rPh sb="11" eb="13">
      <t>トクベツ</t>
    </rPh>
    <rPh sb="13" eb="15">
      <t>カサン</t>
    </rPh>
    <phoneticPr fontId="2"/>
  </si>
  <si>
    <t>福祉専門職員配置等加算</t>
    <rPh sb="0" eb="2">
      <t>フクシ</t>
    </rPh>
    <rPh sb="2" eb="4">
      <t>センモン</t>
    </rPh>
    <rPh sb="4" eb="6">
      <t>ショクイン</t>
    </rPh>
    <rPh sb="6" eb="8">
      <t>ハイチ</t>
    </rPh>
    <rPh sb="8" eb="9">
      <t>トウ</t>
    </rPh>
    <rPh sb="9" eb="11">
      <t>カサン</t>
    </rPh>
    <phoneticPr fontId="2"/>
  </si>
  <si>
    <t>視覚・聴覚言語障害者支援体制加算</t>
    <rPh sb="0" eb="2">
      <t>シカク</t>
    </rPh>
    <rPh sb="3" eb="5">
      <t>チョウカク</t>
    </rPh>
    <rPh sb="5" eb="7">
      <t>ゲンゴ</t>
    </rPh>
    <rPh sb="7" eb="9">
      <t>ショウガイ</t>
    </rPh>
    <rPh sb="9" eb="10">
      <t>シャ</t>
    </rPh>
    <rPh sb="10" eb="12">
      <t>シエン</t>
    </rPh>
    <rPh sb="12" eb="14">
      <t>タイセイ</t>
    </rPh>
    <rPh sb="14" eb="16">
      <t>カサン</t>
    </rPh>
    <phoneticPr fontId="2"/>
  </si>
  <si>
    <t>夜間支援等体制加算</t>
    <rPh sb="0" eb="2">
      <t>ヤカン</t>
    </rPh>
    <rPh sb="2" eb="4">
      <t>シエン</t>
    </rPh>
    <rPh sb="4" eb="5">
      <t>トウ</t>
    </rPh>
    <rPh sb="5" eb="7">
      <t>タイセイ</t>
    </rPh>
    <rPh sb="7" eb="9">
      <t>カサン</t>
    </rPh>
    <phoneticPr fontId="2"/>
  </si>
  <si>
    <t>重度障害者支援加算</t>
    <rPh sb="0" eb="2">
      <t>ジュウド</t>
    </rPh>
    <rPh sb="2" eb="5">
      <t>ショウガイシャ</t>
    </rPh>
    <rPh sb="5" eb="7">
      <t>シエン</t>
    </rPh>
    <rPh sb="7" eb="9">
      <t>カサン</t>
    </rPh>
    <phoneticPr fontId="2"/>
  </si>
  <si>
    <t>日中支援加算</t>
    <rPh sb="0" eb="2">
      <t>ニッチュウ</t>
    </rPh>
    <rPh sb="2" eb="4">
      <t>シエン</t>
    </rPh>
    <rPh sb="4" eb="6">
      <t>カサン</t>
    </rPh>
    <phoneticPr fontId="2"/>
  </si>
  <si>
    <t>自立生活支援加算</t>
    <rPh sb="0" eb="2">
      <t>ジリツ</t>
    </rPh>
    <rPh sb="2" eb="4">
      <t>セイカツ</t>
    </rPh>
    <rPh sb="4" eb="6">
      <t>シエン</t>
    </rPh>
    <rPh sb="6" eb="8">
      <t>カサン</t>
    </rPh>
    <phoneticPr fontId="2"/>
  </si>
  <si>
    <t>入院時支援特別加算</t>
    <rPh sb="0" eb="2">
      <t>ニュウイン</t>
    </rPh>
    <rPh sb="2" eb="3">
      <t>ジ</t>
    </rPh>
    <rPh sb="3" eb="5">
      <t>シエン</t>
    </rPh>
    <rPh sb="5" eb="7">
      <t>トクベツ</t>
    </rPh>
    <rPh sb="7" eb="9">
      <t>カサン</t>
    </rPh>
    <phoneticPr fontId="2"/>
  </si>
  <si>
    <t>帰宅時支援加算</t>
    <rPh sb="0" eb="3">
      <t>キタクジ</t>
    </rPh>
    <rPh sb="3" eb="5">
      <t>シエン</t>
    </rPh>
    <rPh sb="5" eb="7">
      <t>カサン</t>
    </rPh>
    <phoneticPr fontId="2"/>
  </si>
  <si>
    <t>長期入院時支援特別加算</t>
    <rPh sb="0" eb="2">
      <t>チョウキ</t>
    </rPh>
    <rPh sb="2" eb="4">
      <t>ニュウイン</t>
    </rPh>
    <rPh sb="4" eb="5">
      <t>ジ</t>
    </rPh>
    <rPh sb="5" eb="7">
      <t>シエン</t>
    </rPh>
    <rPh sb="7" eb="9">
      <t>トクベツ</t>
    </rPh>
    <rPh sb="9" eb="11">
      <t>カサン</t>
    </rPh>
    <phoneticPr fontId="2"/>
  </si>
  <si>
    <t>長期帰宅時支援加算</t>
    <rPh sb="0" eb="2">
      <t>チョウキ</t>
    </rPh>
    <rPh sb="2" eb="5">
      <t>キタクジ</t>
    </rPh>
    <rPh sb="5" eb="7">
      <t>シエン</t>
    </rPh>
    <rPh sb="7" eb="9">
      <t>カサン</t>
    </rPh>
    <phoneticPr fontId="2"/>
  </si>
  <si>
    <t>（単位：円）</t>
    <rPh sb="1" eb="3">
      <t>タンイ</t>
    </rPh>
    <rPh sb="4" eb="5">
      <t>エン</t>
    </rPh>
    <phoneticPr fontId="2"/>
  </si>
  <si>
    <t>常勤
（人数）</t>
    <rPh sb="0" eb="2">
      <t>ジョウキン</t>
    </rPh>
    <rPh sb="4" eb="6">
      <t>ニンズウ</t>
    </rPh>
    <phoneticPr fontId="2"/>
  </si>
  <si>
    <t>非常勤
（人数）</t>
    <rPh sb="0" eb="3">
      <t>ヒジョウキン</t>
    </rPh>
    <rPh sb="5" eb="7">
      <t>ニンズウ</t>
    </rPh>
    <phoneticPr fontId="2"/>
  </si>
  <si>
    <t>４：１</t>
    <phoneticPr fontId="2"/>
  </si>
  <si>
    <t>５：１</t>
    <phoneticPr fontId="2"/>
  </si>
  <si>
    <t>６：１</t>
    <phoneticPr fontId="2"/>
  </si>
  <si>
    <t>常勤人件費
（合計額）</t>
    <rPh sb="0" eb="2">
      <t>ジョウキン</t>
    </rPh>
    <rPh sb="2" eb="5">
      <t>ジンケンヒ</t>
    </rPh>
    <rPh sb="7" eb="9">
      <t>ゴウケイ</t>
    </rPh>
    <rPh sb="9" eb="10">
      <t>ガク</t>
    </rPh>
    <phoneticPr fontId="2"/>
  </si>
  <si>
    <t>非常勤人件費
（合計額）</t>
    <rPh sb="0" eb="3">
      <t>ヒジョウキン</t>
    </rPh>
    <rPh sb="3" eb="6">
      <t>ジンケンヒ</t>
    </rPh>
    <phoneticPr fontId="2"/>
  </si>
  <si>
    <t>ホーム名</t>
    <rPh sb="3" eb="4">
      <t>メイ</t>
    </rPh>
    <phoneticPr fontId="2"/>
  </si>
  <si>
    <t>.</t>
    <phoneticPr fontId="2"/>
  </si>
  <si>
    <t>単位数単価</t>
    <rPh sb="0" eb="3">
      <t>タンイスウ</t>
    </rPh>
    <rPh sb="3" eb="5">
      <t>タンカ</t>
    </rPh>
    <phoneticPr fontId="2"/>
  </si>
  <si>
    <t>区分１以下</t>
    <rPh sb="0" eb="2">
      <t>クブン</t>
    </rPh>
    <rPh sb="3" eb="5">
      <t>イカ</t>
    </rPh>
    <phoneticPr fontId="2"/>
  </si>
</sst>
</file>

<file path=xl/styles.xml><?xml version="1.0" encoding="utf-8"?>
<styleSheet xmlns="http://schemas.openxmlformats.org/spreadsheetml/2006/main">
  <numFmts count="3">
    <numFmt numFmtId="176" formatCode="#,##0_);[Red]\(#,##0\)"/>
    <numFmt numFmtId="177" formatCode="#,##0_ "/>
    <numFmt numFmtId="178" formatCode="0.0%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color rgb="FF7030A0"/>
      <name val="ＭＳ Ｐゴシック"/>
      <family val="3"/>
      <charset val="128"/>
    </font>
    <font>
      <b/>
      <sz val="20"/>
      <color rgb="FF002060"/>
      <name val="ＭＳ Ｐゴシック"/>
      <family val="3"/>
      <charset val="128"/>
    </font>
    <font>
      <b/>
      <sz val="16"/>
      <color rgb="FF002060"/>
      <name val="ＭＳ Ｐゴシック"/>
      <family val="3"/>
      <charset val="128"/>
    </font>
    <font>
      <b/>
      <sz val="20"/>
      <color rgb="FF002060"/>
      <name val="ＭＳ Ｐゴシック"/>
      <family val="3"/>
      <charset val="128"/>
      <scheme val="minor"/>
    </font>
    <font>
      <b/>
      <sz val="12"/>
      <color theme="0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20"/>
      <color indexed="81"/>
      <name val="ＭＳ Ｐゴシック"/>
      <family val="3"/>
      <charset val="128"/>
    </font>
    <font>
      <b/>
      <sz val="16"/>
      <color indexed="81"/>
      <name val="ＭＳ Ｐゴシック"/>
      <family val="3"/>
      <charset val="128"/>
    </font>
    <font>
      <b/>
      <sz val="18"/>
      <color indexed="81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4FBB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E8568A"/>
        <bgColor indexed="64"/>
      </patternFill>
    </fill>
    <fill>
      <patternFill patternType="solid">
        <fgColor rgb="FFEA3C2A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124">
    <xf numFmtId="0" fontId="0" fillId="0" borderId="0" xfId="0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 applyBorder="1">
      <alignment vertical="center"/>
    </xf>
    <xf numFmtId="0" fontId="0" fillId="0" borderId="0" xfId="0" applyBorder="1">
      <alignment vertical="center"/>
    </xf>
    <xf numFmtId="177" fontId="0" fillId="0" borderId="1" xfId="0" applyNumberFormat="1" applyFill="1" applyBorder="1">
      <alignment vertical="center"/>
    </xf>
    <xf numFmtId="0" fontId="4" fillId="6" borderId="1" xfId="0" applyFont="1" applyFill="1" applyBorder="1" applyAlignment="1">
      <alignment vertical="center" wrapText="1"/>
    </xf>
    <xf numFmtId="0" fontId="0" fillId="7" borderId="1" xfId="0" applyFont="1" applyFill="1" applyBorder="1">
      <alignment vertical="center"/>
    </xf>
    <xf numFmtId="0" fontId="0" fillId="7" borderId="1" xfId="0" applyFill="1" applyBorder="1">
      <alignment vertical="center"/>
    </xf>
    <xf numFmtId="0" fontId="0" fillId="8" borderId="1" xfId="0" applyFill="1" applyBorder="1">
      <alignment vertical="center"/>
    </xf>
    <xf numFmtId="0" fontId="4" fillId="6" borderId="3" xfId="0" applyFont="1" applyFill="1" applyBorder="1" applyAlignment="1">
      <alignment vertical="center" wrapText="1"/>
    </xf>
    <xf numFmtId="0" fontId="5" fillId="6" borderId="3" xfId="0" applyFont="1" applyFill="1" applyBorder="1" applyAlignment="1">
      <alignment vertical="center" wrapText="1"/>
    </xf>
    <xf numFmtId="0" fontId="0" fillId="0" borderId="0" xfId="0" applyFill="1" applyBorder="1">
      <alignment vertical="center"/>
    </xf>
    <xf numFmtId="178" fontId="0" fillId="0" borderId="3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vertical="center"/>
    </xf>
    <xf numFmtId="0" fontId="0" fillId="0" borderId="1" xfId="0" applyFill="1" applyBorder="1">
      <alignment vertical="center"/>
    </xf>
    <xf numFmtId="0" fontId="8" fillId="0" borderId="0" xfId="0" applyFont="1">
      <alignment vertical="center"/>
    </xf>
    <xf numFmtId="0" fontId="8" fillId="0" borderId="0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0" xfId="0" applyFill="1">
      <alignment vertical="center"/>
    </xf>
    <xf numFmtId="0" fontId="7" fillId="5" borderId="0" xfId="0" applyFont="1" applyFill="1">
      <alignment vertical="center"/>
    </xf>
    <xf numFmtId="0" fontId="8" fillId="5" borderId="0" xfId="0" applyFont="1" applyFill="1">
      <alignment vertical="center"/>
    </xf>
    <xf numFmtId="0" fontId="6" fillId="5" borderId="0" xfId="0" applyFont="1" applyFill="1">
      <alignment vertical="center"/>
    </xf>
    <xf numFmtId="177" fontId="0" fillId="3" borderId="1" xfId="0" applyNumberFormat="1" applyFill="1" applyBorder="1">
      <alignment vertical="center"/>
    </xf>
    <xf numFmtId="177" fontId="0" fillId="3" borderId="1" xfId="0" applyNumberFormat="1" applyFill="1" applyBorder="1" applyAlignment="1">
      <alignment horizontal="center" vertical="center"/>
    </xf>
    <xf numFmtId="177" fontId="0" fillId="3" borderId="1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right" vertical="center"/>
    </xf>
    <xf numFmtId="0" fontId="0" fillId="3" borderId="1" xfId="0" applyFill="1" applyBorder="1">
      <alignment vertical="center"/>
    </xf>
    <xf numFmtId="177" fontId="0" fillId="0" borderId="1" xfId="0" applyNumberFormat="1" applyFont="1" applyFill="1" applyBorder="1">
      <alignment vertical="center"/>
    </xf>
    <xf numFmtId="0" fontId="8" fillId="5" borderId="0" xfId="0" applyFont="1" applyFill="1" applyAlignment="1"/>
    <xf numFmtId="0" fontId="12" fillId="9" borderId="1" xfId="0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9" fillId="0" borderId="0" xfId="2" applyFont="1" applyFill="1">
      <alignment vertical="center"/>
    </xf>
    <xf numFmtId="0" fontId="1" fillId="0" borderId="0" xfId="2" applyFill="1">
      <alignment vertical="center"/>
    </xf>
    <xf numFmtId="0" fontId="1" fillId="0" borderId="0" xfId="2" applyFill="1" applyBorder="1">
      <alignment vertical="center"/>
    </xf>
    <xf numFmtId="0" fontId="7" fillId="5" borderId="0" xfId="2" applyFont="1" applyFill="1">
      <alignment vertical="center"/>
    </xf>
    <xf numFmtId="0" fontId="8" fillId="5" borderId="0" xfId="2" applyFont="1" applyFill="1">
      <alignment vertical="center"/>
    </xf>
    <xf numFmtId="0" fontId="8" fillId="5" borderId="0" xfId="2" applyFont="1" applyFill="1" applyAlignment="1"/>
    <xf numFmtId="0" fontId="8" fillId="0" borderId="0" xfId="2" applyFont="1">
      <alignment vertical="center"/>
    </xf>
    <xf numFmtId="0" fontId="8" fillId="0" borderId="0" xfId="2" applyFont="1" applyFill="1" applyBorder="1">
      <alignment vertical="center"/>
    </xf>
    <xf numFmtId="0" fontId="6" fillId="5" borderId="0" xfId="2" applyFont="1" applyFill="1">
      <alignment vertical="center"/>
    </xf>
    <xf numFmtId="0" fontId="1" fillId="0" borderId="0" xfId="2">
      <alignment vertical="center"/>
    </xf>
    <xf numFmtId="0" fontId="13" fillId="6" borderId="1" xfId="2" applyFont="1" applyFill="1" applyBorder="1" applyAlignment="1">
      <alignment horizontal="center" vertical="center"/>
    </xf>
    <xf numFmtId="0" fontId="13" fillId="6" borderId="1" xfId="2" applyFont="1" applyFill="1" applyBorder="1" applyAlignment="1">
      <alignment horizontal="center" vertical="center" wrapText="1"/>
    </xf>
    <xf numFmtId="0" fontId="13" fillId="6" borderId="1" xfId="2" applyFont="1" applyFill="1" applyBorder="1" applyAlignment="1">
      <alignment horizontal="left" vertical="center" wrapText="1"/>
    </xf>
    <xf numFmtId="0" fontId="13" fillId="4" borderId="1" xfId="2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2" fillId="0" borderId="0" xfId="2" applyFont="1">
      <alignment vertical="center"/>
    </xf>
    <xf numFmtId="0" fontId="13" fillId="4" borderId="0" xfId="2" applyFont="1" applyFill="1" applyAlignment="1">
      <alignment horizontal="center" vertical="center" wrapText="1"/>
    </xf>
    <xf numFmtId="0" fontId="14" fillId="6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10" fillId="10" borderId="1" xfId="2" applyFont="1" applyFill="1" applyBorder="1" applyAlignment="1">
      <alignment vertical="center" wrapText="1"/>
    </xf>
    <xf numFmtId="0" fontId="5" fillId="6" borderId="3" xfId="2" applyFont="1" applyFill="1" applyBorder="1" applyAlignment="1">
      <alignment vertical="center" wrapText="1"/>
    </xf>
    <xf numFmtId="0" fontId="4" fillId="6" borderId="1" xfId="2" applyFont="1" applyFill="1" applyBorder="1" applyAlignment="1">
      <alignment vertical="center" wrapText="1"/>
    </xf>
    <xf numFmtId="0" fontId="4" fillId="6" borderId="3" xfId="2" applyFont="1" applyFill="1" applyBorder="1" applyAlignment="1">
      <alignment vertical="center" wrapText="1"/>
    </xf>
    <xf numFmtId="0" fontId="11" fillId="9" borderId="1" xfId="2" applyFont="1" applyFill="1" applyBorder="1" applyAlignment="1">
      <alignment horizontal="right" vertical="center"/>
    </xf>
    <xf numFmtId="0" fontId="1" fillId="3" borderId="1" xfId="2" applyFill="1" applyBorder="1" applyAlignment="1">
      <alignment horizontal="right" vertical="center"/>
    </xf>
    <xf numFmtId="0" fontId="1" fillId="3" borderId="1" xfId="2" applyFill="1" applyBorder="1">
      <alignment vertical="center"/>
    </xf>
    <xf numFmtId="177" fontId="1" fillId="0" borderId="1" xfId="2" applyNumberFormat="1" applyBorder="1">
      <alignment vertical="center"/>
    </xf>
    <xf numFmtId="177" fontId="1" fillId="3" borderId="1" xfId="2" applyNumberFormat="1" applyFill="1" applyBorder="1">
      <alignment vertical="center"/>
    </xf>
    <xf numFmtId="177" fontId="1" fillId="0" borderId="0" xfId="2" applyNumberFormat="1" applyBorder="1">
      <alignment vertical="center"/>
    </xf>
    <xf numFmtId="177" fontId="1" fillId="3" borderId="1" xfId="2" applyNumberFormat="1" applyFill="1" applyBorder="1" applyAlignment="1">
      <alignment horizontal="center" vertical="center"/>
    </xf>
    <xf numFmtId="177" fontId="1" fillId="3" borderId="1" xfId="2" quotePrefix="1" applyNumberFormat="1" applyFill="1" applyBorder="1" applyAlignment="1">
      <alignment horizontal="center" vertical="center"/>
    </xf>
    <xf numFmtId="177" fontId="1" fillId="0" borderId="1" xfId="2" applyNumberFormat="1" applyFill="1" applyBorder="1">
      <alignment vertical="center"/>
    </xf>
    <xf numFmtId="178" fontId="1" fillId="0" borderId="3" xfId="2" applyNumberFormat="1" applyFill="1" applyBorder="1" applyAlignment="1">
      <alignment horizontal="center" vertical="center"/>
    </xf>
    <xf numFmtId="176" fontId="1" fillId="0" borderId="1" xfId="2" applyNumberFormat="1" applyFill="1" applyBorder="1" applyAlignment="1">
      <alignment vertical="center"/>
    </xf>
    <xf numFmtId="177" fontId="1" fillId="0" borderId="1" xfId="2" applyNumberFormat="1" applyFont="1" applyFill="1" applyBorder="1">
      <alignment vertical="center"/>
    </xf>
    <xf numFmtId="177" fontId="1" fillId="0" borderId="5" xfId="2" applyNumberFormat="1" applyFont="1" applyFill="1" applyBorder="1">
      <alignment vertical="center"/>
    </xf>
    <xf numFmtId="0" fontId="1" fillId="7" borderId="1" xfId="2" applyFont="1" applyFill="1" applyBorder="1">
      <alignment vertical="center"/>
    </xf>
    <xf numFmtId="0" fontId="1" fillId="7" borderId="1" xfId="2" applyFill="1" applyBorder="1">
      <alignment vertical="center"/>
    </xf>
    <xf numFmtId="0" fontId="11" fillId="3" borderId="1" xfId="2" applyFont="1" applyFill="1" applyBorder="1" applyAlignment="1">
      <alignment horizontal="right" vertical="center"/>
    </xf>
    <xf numFmtId="0" fontId="11" fillId="3" borderId="1" xfId="2" applyFont="1" applyFill="1" applyBorder="1">
      <alignment vertical="center"/>
    </xf>
    <xf numFmtId="177" fontId="11" fillId="0" borderId="1" xfId="2" applyNumberFormat="1" applyFont="1" applyBorder="1">
      <alignment vertical="center"/>
    </xf>
    <xf numFmtId="177" fontId="11" fillId="3" borderId="1" xfId="2" applyNumberFormat="1" applyFont="1" applyFill="1" applyBorder="1">
      <alignment vertical="center"/>
    </xf>
    <xf numFmtId="177" fontId="11" fillId="0" borderId="0" xfId="2" applyNumberFormat="1" applyFont="1" applyBorder="1">
      <alignment vertical="center"/>
    </xf>
    <xf numFmtId="177" fontId="11" fillId="3" borderId="1" xfId="2" applyNumberFormat="1" applyFont="1" applyFill="1" applyBorder="1" applyAlignment="1">
      <alignment horizontal="center" vertical="center"/>
    </xf>
    <xf numFmtId="177" fontId="11" fillId="3" borderId="1" xfId="2" quotePrefix="1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>
      <alignment vertical="center"/>
    </xf>
    <xf numFmtId="0" fontId="11" fillId="0" borderId="0" xfId="2" applyFont="1">
      <alignment vertical="center"/>
    </xf>
    <xf numFmtId="178" fontId="11" fillId="0" borderId="3" xfId="2" applyNumberFormat="1" applyFont="1" applyFill="1" applyBorder="1" applyAlignment="1">
      <alignment horizontal="center" vertical="center"/>
    </xf>
    <xf numFmtId="176" fontId="11" fillId="0" borderId="1" xfId="2" applyNumberFormat="1" applyFont="1" applyFill="1" applyBorder="1" applyAlignment="1">
      <alignment vertical="center"/>
    </xf>
    <xf numFmtId="177" fontId="1" fillId="0" borderId="5" xfId="2" applyNumberFormat="1" applyFill="1" applyBorder="1">
      <alignment vertical="center"/>
    </xf>
    <xf numFmtId="0" fontId="1" fillId="0" borderId="1" xfId="2" applyFill="1" applyBorder="1">
      <alignment vertical="center"/>
    </xf>
    <xf numFmtId="0" fontId="1" fillId="8" borderId="1" xfId="2" applyFill="1" applyBorder="1">
      <alignment vertical="center"/>
    </xf>
    <xf numFmtId="0" fontId="1" fillId="2" borderId="1" xfId="2" applyFill="1" applyBorder="1" applyAlignment="1">
      <alignment horizontal="right" vertical="center"/>
    </xf>
    <xf numFmtId="0" fontId="1" fillId="0" borderId="1" xfId="2" applyBorder="1" applyAlignment="1">
      <alignment horizontal="right" vertical="center"/>
    </xf>
    <xf numFmtId="0" fontId="1" fillId="0" borderId="1" xfId="2" applyBorder="1">
      <alignment vertical="center"/>
    </xf>
    <xf numFmtId="0" fontId="1" fillId="0" borderId="0" xfId="2" applyBorder="1">
      <alignment vertical="center"/>
    </xf>
    <xf numFmtId="177" fontId="1" fillId="0" borderId="1" xfId="2" applyNumberFormat="1" applyFill="1" applyBorder="1" applyAlignment="1">
      <alignment horizontal="center" vertical="center"/>
    </xf>
    <xf numFmtId="177" fontId="1" fillId="0" borderId="1" xfId="2" quotePrefix="1" applyNumberFormat="1" applyFill="1" applyBorder="1" applyAlignment="1">
      <alignment horizontal="center" vertical="center"/>
    </xf>
    <xf numFmtId="178" fontId="1" fillId="0" borderId="0" xfId="2" applyNumberFormat="1">
      <alignment vertical="center"/>
    </xf>
    <xf numFmtId="0" fontId="15" fillId="0" borderId="0" xfId="0" applyFont="1" applyAlignment="1"/>
    <xf numFmtId="178" fontId="0" fillId="0" borderId="1" xfId="0" applyNumberFormat="1" applyFill="1" applyBorder="1" applyAlignment="1">
      <alignment horizontal="center" vertical="center"/>
    </xf>
    <xf numFmtId="0" fontId="0" fillId="7" borderId="3" xfId="0" applyFill="1" applyBorder="1">
      <alignment vertical="center"/>
    </xf>
    <xf numFmtId="0" fontId="0" fillId="0" borderId="3" xfId="0" applyFill="1" applyBorder="1">
      <alignment vertical="center"/>
    </xf>
    <xf numFmtId="0" fontId="0" fillId="8" borderId="3" xfId="0" applyFill="1" applyBorder="1">
      <alignment vertical="center"/>
    </xf>
    <xf numFmtId="0" fontId="6" fillId="5" borderId="0" xfId="0" applyFont="1" applyFill="1" applyBorder="1">
      <alignment vertical="center"/>
    </xf>
    <xf numFmtId="0" fontId="10" fillId="10" borderId="2" xfId="0" applyFont="1" applyFill="1" applyBorder="1" applyAlignment="1">
      <alignment vertical="center" wrapText="1"/>
    </xf>
    <xf numFmtId="0" fontId="0" fillId="7" borderId="2" xfId="0" applyFont="1" applyFill="1" applyBorder="1">
      <alignment vertical="center"/>
    </xf>
    <xf numFmtId="0" fontId="0" fillId="0" borderId="2" xfId="0" applyFill="1" applyBorder="1">
      <alignment vertical="center"/>
    </xf>
    <xf numFmtId="0" fontId="0" fillId="7" borderId="2" xfId="0" applyFill="1" applyBorder="1">
      <alignment vertical="center"/>
    </xf>
    <xf numFmtId="0" fontId="0" fillId="8" borderId="2" xfId="0" applyFill="1" applyBorder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177" fontId="0" fillId="0" borderId="6" xfId="0" applyNumberFormat="1" applyFont="1" applyFill="1" applyBorder="1">
      <alignment vertical="center"/>
    </xf>
    <xf numFmtId="177" fontId="0" fillId="0" borderId="6" xfId="0" applyNumberFormat="1" applyFill="1" applyBorder="1">
      <alignment vertical="center"/>
    </xf>
    <xf numFmtId="177" fontId="0" fillId="3" borderId="1" xfId="2" applyNumberFormat="1" applyFont="1" applyFill="1" applyBorder="1" applyAlignment="1">
      <alignment horizontal="center" vertical="center"/>
    </xf>
    <xf numFmtId="0" fontId="12" fillId="2" borderId="1" xfId="2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/>
    </xf>
    <xf numFmtId="0" fontId="12" fillId="2" borderId="1" xfId="2" applyFont="1" applyFill="1" applyBorder="1" applyAlignment="1">
      <alignment vertical="center"/>
    </xf>
    <xf numFmtId="20" fontId="12" fillId="2" borderId="1" xfId="2" quotePrefix="1" applyNumberFormat="1" applyFont="1" applyFill="1" applyBorder="1" applyAlignment="1">
      <alignment horizontal="center" vertical="center"/>
    </xf>
    <xf numFmtId="0" fontId="12" fillId="2" borderId="1" xfId="2" quotePrefix="1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20" fontId="12" fillId="2" borderId="1" xfId="0" quotePrefix="1" applyNumberFormat="1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colors>
    <mruColors>
      <color rgb="FFF4FBB5"/>
      <color rgb="FFEA3C2A"/>
      <color rgb="FFE8568A"/>
      <color rgb="FFCCCCFF"/>
      <color rgb="FFACE1E2"/>
      <color rgb="FFD0DDE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294409</xdr:colOff>
      <xdr:row>0</xdr:row>
      <xdr:rowOff>95251</xdr:rowOff>
    </xdr:from>
    <xdr:to>
      <xdr:col>34</xdr:col>
      <xdr:colOff>843642</xdr:colOff>
      <xdr:row>1</xdr:row>
      <xdr:rowOff>176893</xdr:rowOff>
    </xdr:to>
    <xdr:sp macro="" textlink="">
      <xdr:nvSpPr>
        <xdr:cNvPr id="2" name="正方形/長方形 1"/>
        <xdr:cNvSpPr/>
      </xdr:nvSpPr>
      <xdr:spPr>
        <a:xfrm>
          <a:off x="17944234" y="95251"/>
          <a:ext cx="2797133" cy="49121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積算シート</a:t>
          </a:r>
        </a:p>
      </xdr:txBody>
    </xdr:sp>
    <xdr:clientData/>
  </xdr:twoCellAnchor>
  <xdr:twoCellAnchor>
    <xdr:from>
      <xdr:col>1</xdr:col>
      <xdr:colOff>326572</xdr:colOff>
      <xdr:row>0</xdr:row>
      <xdr:rowOff>104928</xdr:rowOff>
    </xdr:from>
    <xdr:to>
      <xdr:col>7</xdr:col>
      <xdr:colOff>346363</xdr:colOff>
      <xdr:row>1</xdr:row>
      <xdr:rowOff>224920</xdr:rowOff>
    </xdr:to>
    <xdr:sp macro="" textlink="">
      <xdr:nvSpPr>
        <xdr:cNvPr id="3" name="正方形/長方形 2"/>
        <xdr:cNvSpPr/>
      </xdr:nvSpPr>
      <xdr:spPr>
        <a:xfrm>
          <a:off x="1019299" y="104928"/>
          <a:ext cx="3015837" cy="535628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600" b="1" u="sng"/>
            <a:t>記載例　（黄色シートのみ記入）</a:t>
          </a:r>
          <a:endParaRPr kumimoji="1" lang="ja-JP" altLang="en-US" sz="1600" u="sng"/>
        </a:p>
      </xdr:txBody>
    </xdr:sp>
    <xdr:clientData/>
  </xdr:twoCellAnchor>
  <xdr:twoCellAnchor>
    <xdr:from>
      <xdr:col>25</xdr:col>
      <xdr:colOff>415636</xdr:colOff>
      <xdr:row>4</xdr:row>
      <xdr:rowOff>109001</xdr:rowOff>
    </xdr:from>
    <xdr:to>
      <xdr:col>28</xdr:col>
      <xdr:colOff>1160318</xdr:colOff>
      <xdr:row>6</xdr:row>
      <xdr:rowOff>103909</xdr:rowOff>
    </xdr:to>
    <xdr:sp macro="" textlink="">
      <xdr:nvSpPr>
        <xdr:cNvPr id="4" name="正方形/長方形 3"/>
        <xdr:cNvSpPr/>
      </xdr:nvSpPr>
      <xdr:spPr>
        <a:xfrm>
          <a:off x="12954000" y="2585501"/>
          <a:ext cx="3377045" cy="895453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2000"/>
            <a:t>入居者数と</a:t>
          </a:r>
          <a:endParaRPr kumimoji="1" lang="en-US" altLang="ja-JP" sz="2000"/>
        </a:p>
        <a:p>
          <a:pPr algn="l"/>
          <a:r>
            <a:rPr kumimoji="1" lang="ja-JP" altLang="en-US" sz="2000"/>
            <a:t>年間の支援日数を入力</a:t>
          </a:r>
        </a:p>
      </xdr:txBody>
    </xdr:sp>
    <xdr:clientData/>
  </xdr:twoCellAnchor>
  <xdr:twoCellAnchor>
    <xdr:from>
      <xdr:col>4</xdr:col>
      <xdr:colOff>302561</xdr:colOff>
      <xdr:row>7</xdr:row>
      <xdr:rowOff>381000</xdr:rowOff>
    </xdr:from>
    <xdr:to>
      <xdr:col>7</xdr:col>
      <xdr:colOff>33617</xdr:colOff>
      <xdr:row>9</xdr:row>
      <xdr:rowOff>179294</xdr:rowOff>
    </xdr:to>
    <xdr:cxnSp macro="">
      <xdr:nvCxnSpPr>
        <xdr:cNvPr id="5" name="直線矢印コネクタ 4"/>
        <xdr:cNvCxnSpPr/>
      </xdr:nvCxnSpPr>
      <xdr:spPr>
        <a:xfrm flipH="1" flipV="1">
          <a:off x="3141011" y="4162425"/>
          <a:ext cx="569256" cy="674594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168088</xdr:colOff>
      <xdr:row>7</xdr:row>
      <xdr:rowOff>358588</xdr:rowOff>
    </xdr:from>
    <xdr:to>
      <xdr:col>7</xdr:col>
      <xdr:colOff>33617</xdr:colOff>
      <xdr:row>9</xdr:row>
      <xdr:rowOff>190500</xdr:rowOff>
    </xdr:to>
    <xdr:cxnSp macro="">
      <xdr:nvCxnSpPr>
        <xdr:cNvPr id="6" name="直線矢印コネクタ 5"/>
        <xdr:cNvCxnSpPr/>
      </xdr:nvCxnSpPr>
      <xdr:spPr>
        <a:xfrm flipH="1" flipV="1">
          <a:off x="3425638" y="4140013"/>
          <a:ext cx="284629" cy="708212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517071</xdr:colOff>
      <xdr:row>9</xdr:row>
      <xdr:rowOff>242454</xdr:rowOff>
    </xdr:from>
    <xdr:to>
      <xdr:col>23</xdr:col>
      <xdr:colOff>721179</xdr:colOff>
      <xdr:row>13</xdr:row>
      <xdr:rowOff>51955</xdr:rowOff>
    </xdr:to>
    <xdr:sp macro="" textlink="">
      <xdr:nvSpPr>
        <xdr:cNvPr id="7" name="正方形/長方形 6"/>
        <xdr:cNvSpPr/>
      </xdr:nvSpPr>
      <xdr:spPr>
        <a:xfrm>
          <a:off x="7288480" y="4970318"/>
          <a:ext cx="4135335" cy="1610592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2000" b="0"/>
            <a:t>年間の加算額を入力</a:t>
          </a:r>
          <a:endParaRPr kumimoji="1" lang="en-US" altLang="ja-JP" sz="2000" b="0"/>
        </a:p>
        <a:p>
          <a:pPr algn="ctr"/>
          <a:endParaRPr kumimoji="1" lang="en-US" altLang="ja-JP" sz="1600" b="1"/>
        </a:p>
        <a:p>
          <a:pPr algn="l"/>
          <a:r>
            <a:rPr kumimoji="1" lang="en-US" altLang="ja-JP" sz="1600" b="1">
              <a:solidFill>
                <a:srgbClr val="FF0000"/>
              </a:solidFill>
            </a:rPr>
            <a:t>※</a:t>
          </a:r>
          <a:r>
            <a:rPr kumimoji="1" lang="ja-JP" altLang="en-US" sz="1600" b="1">
              <a:solidFill>
                <a:srgbClr val="FF0000"/>
              </a:solidFill>
            </a:rPr>
            <a:t>区分ごとに分かれないものは、</a:t>
          </a:r>
          <a:endParaRPr kumimoji="1" lang="en-US" altLang="ja-JP" sz="1600" b="1">
            <a:solidFill>
              <a:srgbClr val="FF0000"/>
            </a:solidFill>
          </a:endParaRPr>
        </a:p>
        <a:p>
          <a:pPr algn="l"/>
          <a:r>
            <a:rPr kumimoji="1" lang="ja-JP" altLang="en-US" sz="1600" b="1">
              <a:solidFill>
                <a:srgbClr val="FF0000"/>
              </a:solidFill>
            </a:rPr>
            <a:t>　　１つの行に寄せるなどして、年間額を</a:t>
          </a:r>
          <a:endParaRPr kumimoji="1" lang="en-US" altLang="ja-JP" sz="1600" b="1">
            <a:solidFill>
              <a:srgbClr val="FF0000"/>
            </a:solidFill>
          </a:endParaRPr>
        </a:p>
        <a:p>
          <a:pPr algn="l"/>
          <a:r>
            <a:rPr kumimoji="1" lang="ja-JP" altLang="en-US" sz="1600" b="1">
              <a:solidFill>
                <a:srgbClr val="FF0000"/>
              </a:solidFill>
            </a:rPr>
            <a:t>　　まとめて記載してください</a:t>
          </a:r>
          <a:endParaRPr kumimoji="1" lang="en-US" altLang="ja-JP" sz="1600" b="1">
            <a:solidFill>
              <a:srgbClr val="FF0000"/>
            </a:solidFill>
          </a:endParaRPr>
        </a:p>
        <a:p>
          <a:pPr algn="ctr"/>
          <a:endParaRPr kumimoji="1" lang="ja-JP" altLang="en-US" sz="1600" b="1"/>
        </a:p>
      </xdr:txBody>
    </xdr:sp>
    <xdr:clientData/>
  </xdr:twoCellAnchor>
  <xdr:twoCellAnchor>
    <xdr:from>
      <xdr:col>13</xdr:col>
      <xdr:colOff>818031</xdr:colOff>
      <xdr:row>8</xdr:row>
      <xdr:rowOff>33618</xdr:rowOff>
    </xdr:from>
    <xdr:to>
      <xdr:col>15</xdr:col>
      <xdr:colOff>537882</xdr:colOff>
      <xdr:row>9</xdr:row>
      <xdr:rowOff>224117</xdr:rowOff>
    </xdr:to>
    <xdr:cxnSp macro="">
      <xdr:nvCxnSpPr>
        <xdr:cNvPr id="8" name="直線矢印コネクタ 7"/>
        <xdr:cNvCxnSpPr/>
      </xdr:nvCxnSpPr>
      <xdr:spPr>
        <a:xfrm flipH="1" flipV="1">
          <a:off x="7571256" y="4253193"/>
          <a:ext cx="719976" cy="628649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302559</xdr:colOff>
      <xdr:row>7</xdr:row>
      <xdr:rowOff>392206</xdr:rowOff>
    </xdr:from>
    <xdr:to>
      <xdr:col>15</xdr:col>
      <xdr:colOff>582706</xdr:colOff>
      <xdr:row>9</xdr:row>
      <xdr:rowOff>224118</xdr:rowOff>
    </xdr:to>
    <xdr:cxnSp macro="">
      <xdr:nvCxnSpPr>
        <xdr:cNvPr id="9" name="直線矢印コネクタ 8"/>
        <xdr:cNvCxnSpPr/>
      </xdr:nvCxnSpPr>
      <xdr:spPr>
        <a:xfrm flipH="1" flipV="1">
          <a:off x="8055909" y="4173631"/>
          <a:ext cx="280147" cy="708212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86591</xdr:colOff>
      <xdr:row>9</xdr:row>
      <xdr:rowOff>120205</xdr:rowOff>
    </xdr:from>
    <xdr:to>
      <xdr:col>28</xdr:col>
      <xdr:colOff>173181</xdr:colOff>
      <xdr:row>19</xdr:row>
      <xdr:rowOff>138545</xdr:rowOff>
    </xdr:to>
    <xdr:sp macro="" textlink="">
      <xdr:nvSpPr>
        <xdr:cNvPr id="10" name="正方形/長方形 9"/>
        <xdr:cNvSpPr/>
      </xdr:nvSpPr>
      <xdr:spPr>
        <a:xfrm>
          <a:off x="12036136" y="4848069"/>
          <a:ext cx="3013363" cy="452106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2000"/>
            <a:t>職員の人数を入力</a:t>
          </a:r>
          <a:endParaRPr kumimoji="1" lang="en-US" altLang="ja-JP" sz="2000"/>
        </a:p>
        <a:p>
          <a:pPr algn="l"/>
          <a:endParaRPr kumimoji="1" lang="en-US" altLang="ja-JP" sz="1600"/>
        </a:p>
        <a:p>
          <a:pPr algn="l"/>
          <a:r>
            <a:rPr kumimoji="1" lang="en-US" altLang="ja-JP" sz="1600" b="1">
              <a:solidFill>
                <a:srgbClr val="FF0000"/>
              </a:solidFill>
            </a:rPr>
            <a:t>※</a:t>
          </a:r>
          <a:r>
            <a:rPr kumimoji="1" lang="ja-JP" altLang="en-US" sz="1600" b="1">
              <a:solidFill>
                <a:srgbClr val="FF0000"/>
              </a:solidFill>
            </a:rPr>
            <a:t>１人の職員が区分をまたいで複数の利用者をみている　場合、行を分けて、利用者人数で割った数を記載してください。</a:t>
          </a:r>
          <a:endParaRPr kumimoji="1" lang="en-US" altLang="ja-JP" sz="1600" b="1">
            <a:solidFill>
              <a:srgbClr val="FF0000"/>
            </a:solidFill>
          </a:endParaRPr>
        </a:p>
        <a:p>
          <a:pPr algn="l"/>
          <a:endParaRPr kumimoji="1" lang="en-US" altLang="ja-JP" sz="1600" b="1">
            <a:solidFill>
              <a:srgbClr val="FF0000"/>
            </a:solidFill>
          </a:endParaRPr>
        </a:p>
        <a:p>
          <a:pPr algn="l"/>
          <a:r>
            <a:rPr kumimoji="1" lang="ja-JP" altLang="en-US" sz="1600" b="1">
              <a:solidFill>
                <a:sysClr val="windowText" lastClr="000000"/>
              </a:solidFill>
            </a:rPr>
            <a:t>例：</a:t>
          </a:r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600" b="1">
              <a:solidFill>
                <a:sysClr val="windowText" lastClr="000000"/>
              </a:solidFill>
            </a:rPr>
            <a:t>区分３の入居者１人と</a:t>
          </a:r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600" b="1">
              <a:solidFill>
                <a:sysClr val="windowText" lastClr="000000"/>
              </a:solidFill>
            </a:rPr>
            <a:t>区分２の入居者５人を</a:t>
          </a:r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600" b="1">
              <a:solidFill>
                <a:sysClr val="windowText" lastClr="000000"/>
              </a:solidFill>
            </a:rPr>
            <a:t>1</a:t>
          </a:r>
          <a:r>
            <a:rPr kumimoji="1" lang="ja-JP" altLang="en-US" sz="1600" b="1">
              <a:solidFill>
                <a:sysClr val="windowText" lastClr="000000"/>
              </a:solidFill>
            </a:rPr>
            <a:t>人で支援しているケース</a:t>
          </a:r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600" b="1">
              <a:solidFill>
                <a:sysClr val="windowText" lastClr="000000"/>
              </a:solidFill>
            </a:rPr>
            <a:t>区分３の行→</a:t>
          </a:r>
          <a:r>
            <a:rPr kumimoji="1" lang="en-US" altLang="ja-JP" sz="1600" b="1">
              <a:solidFill>
                <a:sysClr val="windowText" lastClr="000000"/>
              </a:solidFill>
            </a:rPr>
            <a:t>=1/6</a:t>
          </a:r>
          <a:r>
            <a:rPr kumimoji="1" lang="ja-JP" altLang="en-US" sz="1600" b="1">
              <a:solidFill>
                <a:sysClr val="windowText" lastClr="000000"/>
              </a:solidFill>
            </a:rPr>
            <a:t>≒０．２人</a:t>
          </a:r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600" b="1">
              <a:solidFill>
                <a:sysClr val="windowText" lastClr="000000"/>
              </a:solidFill>
            </a:rPr>
            <a:t>区分２の行→</a:t>
          </a:r>
          <a:r>
            <a:rPr kumimoji="1" lang="en-US" altLang="ja-JP" sz="1600" b="1">
              <a:solidFill>
                <a:sysClr val="windowText" lastClr="000000"/>
              </a:solidFill>
            </a:rPr>
            <a:t>5/6</a:t>
          </a:r>
          <a:r>
            <a:rPr kumimoji="1" lang="ja-JP" altLang="en-US" sz="1600" b="1">
              <a:solidFill>
                <a:sysClr val="windowText" lastClr="000000"/>
              </a:solidFill>
            </a:rPr>
            <a:t>≒０．８人</a:t>
          </a:r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r>
            <a:rPr kumimoji="1" lang="en-US" altLang="ja-JP" sz="1600" b="1">
              <a:solidFill>
                <a:sysClr val="windowText" lastClr="000000"/>
              </a:solidFill>
            </a:rPr>
            <a:t>(</a:t>
          </a:r>
          <a:r>
            <a:rPr kumimoji="1" lang="ja-JP" altLang="en-US" sz="1600" b="1">
              <a:solidFill>
                <a:sysClr val="windowText" lastClr="000000"/>
              </a:solidFill>
            </a:rPr>
            <a:t>小数点第２位以下四捨五入</a:t>
          </a:r>
          <a:r>
            <a:rPr kumimoji="1" lang="en-US" altLang="ja-JP" sz="1600" b="1">
              <a:solidFill>
                <a:sysClr val="windowText" lastClr="000000"/>
              </a:solidFill>
            </a:rPr>
            <a:t>)</a:t>
          </a:r>
        </a:p>
        <a:p>
          <a:pPr algn="l"/>
          <a:endParaRPr kumimoji="1" lang="en-US" altLang="ja-JP" sz="1600" b="1">
            <a:solidFill>
              <a:sysClr val="windowText" lastClr="000000"/>
            </a:solidFill>
          </a:endParaRPr>
        </a:p>
        <a:p>
          <a:pPr algn="l"/>
          <a:endParaRPr kumimoji="1" lang="en-US" altLang="ja-JP" sz="1400"/>
        </a:p>
        <a:p>
          <a:pPr algn="l"/>
          <a:endParaRPr kumimoji="1" lang="en-US" altLang="ja-JP" sz="1400"/>
        </a:p>
        <a:p>
          <a:pPr algn="ctr"/>
          <a:endParaRPr kumimoji="1" lang="en-US" altLang="ja-JP" sz="1400"/>
        </a:p>
      </xdr:txBody>
    </xdr:sp>
    <xdr:clientData/>
  </xdr:twoCellAnchor>
  <xdr:twoCellAnchor>
    <xdr:from>
      <xdr:col>25</xdr:col>
      <xdr:colOff>374893</xdr:colOff>
      <xdr:row>7</xdr:row>
      <xdr:rowOff>413605</xdr:rowOff>
    </xdr:from>
    <xdr:to>
      <xdr:col>26</xdr:col>
      <xdr:colOff>571500</xdr:colOff>
      <xdr:row>9</xdr:row>
      <xdr:rowOff>120205</xdr:rowOff>
    </xdr:to>
    <xdr:cxnSp macro="">
      <xdr:nvCxnSpPr>
        <xdr:cNvPr id="11" name="直線矢印コネクタ 10"/>
        <xdr:cNvCxnSpPr>
          <a:stCxn id="10" idx="0"/>
        </xdr:cNvCxnSpPr>
      </xdr:nvCxnSpPr>
      <xdr:spPr>
        <a:xfrm flipH="1" flipV="1">
          <a:off x="12618848" y="4240923"/>
          <a:ext cx="923970" cy="607146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285244</xdr:colOff>
      <xdr:row>7</xdr:row>
      <xdr:rowOff>391193</xdr:rowOff>
    </xdr:from>
    <xdr:to>
      <xdr:col>26</xdr:col>
      <xdr:colOff>571500</xdr:colOff>
      <xdr:row>9</xdr:row>
      <xdr:rowOff>120205</xdr:rowOff>
    </xdr:to>
    <xdr:cxnSp macro="">
      <xdr:nvCxnSpPr>
        <xdr:cNvPr id="12" name="直線矢印コネクタ 11"/>
        <xdr:cNvCxnSpPr>
          <a:stCxn id="10" idx="0"/>
        </xdr:cNvCxnSpPr>
      </xdr:nvCxnSpPr>
      <xdr:spPr>
        <a:xfrm flipH="1" flipV="1">
          <a:off x="13256562" y="4218511"/>
          <a:ext cx="286256" cy="629558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190499</xdr:colOff>
      <xdr:row>9</xdr:row>
      <xdr:rowOff>268942</xdr:rowOff>
    </xdr:from>
    <xdr:to>
      <xdr:col>29</xdr:col>
      <xdr:colOff>952500</xdr:colOff>
      <xdr:row>16</xdr:row>
      <xdr:rowOff>329045</xdr:rowOff>
    </xdr:to>
    <xdr:sp macro="" textlink="">
      <xdr:nvSpPr>
        <xdr:cNvPr id="13" name="正方形/長方形 12"/>
        <xdr:cNvSpPr/>
      </xdr:nvSpPr>
      <xdr:spPr>
        <a:xfrm>
          <a:off x="15066817" y="4996806"/>
          <a:ext cx="2008910" cy="3212012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/>
            <a:t>年間の人件費を入力</a:t>
          </a:r>
          <a:endParaRPr kumimoji="1" lang="en-US" altLang="ja-JP" sz="2000"/>
        </a:p>
        <a:p>
          <a:pPr algn="ctr"/>
          <a:endParaRPr kumimoji="1" lang="en-US" altLang="ja-JP" sz="1400"/>
        </a:p>
        <a:p>
          <a:pPr algn="l"/>
          <a:r>
            <a:rPr kumimoji="1" lang="en-US" altLang="ja-JP" sz="1600" b="1">
              <a:solidFill>
                <a:srgbClr val="FF0000"/>
              </a:solidFill>
            </a:rPr>
            <a:t>※</a:t>
          </a:r>
          <a:r>
            <a:rPr kumimoji="1" lang="ja-JP" altLang="en-US" sz="1600" b="1">
              <a:solidFill>
                <a:srgbClr val="FF0000"/>
              </a:solidFill>
            </a:rPr>
            <a:t>１人の職員が複数の利用者を見ている場合、左記の考え方で按分。）</a:t>
          </a:r>
        </a:p>
      </xdr:txBody>
    </xdr:sp>
    <xdr:clientData/>
  </xdr:twoCellAnchor>
  <xdr:twoCellAnchor>
    <xdr:from>
      <xdr:col>27</xdr:col>
      <xdr:colOff>504266</xdr:colOff>
      <xdr:row>8</xdr:row>
      <xdr:rowOff>22412</xdr:rowOff>
    </xdr:from>
    <xdr:to>
      <xdr:col>28</xdr:col>
      <xdr:colOff>448235</xdr:colOff>
      <xdr:row>9</xdr:row>
      <xdr:rowOff>224117</xdr:rowOff>
    </xdr:to>
    <xdr:cxnSp macro="">
      <xdr:nvCxnSpPr>
        <xdr:cNvPr id="14" name="直線矢印コネクタ 13"/>
        <xdr:cNvCxnSpPr/>
      </xdr:nvCxnSpPr>
      <xdr:spPr>
        <a:xfrm flipH="1" flipV="1">
          <a:off x="14105966" y="4241987"/>
          <a:ext cx="1134594" cy="639855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481856</xdr:colOff>
      <xdr:row>7</xdr:row>
      <xdr:rowOff>392208</xdr:rowOff>
    </xdr:from>
    <xdr:to>
      <xdr:col>28</xdr:col>
      <xdr:colOff>1194954</xdr:colOff>
      <xdr:row>9</xdr:row>
      <xdr:rowOff>268942</xdr:rowOff>
    </xdr:to>
    <xdr:cxnSp macro="">
      <xdr:nvCxnSpPr>
        <xdr:cNvPr id="15" name="直線矢印コネクタ 14"/>
        <xdr:cNvCxnSpPr>
          <a:stCxn id="13" idx="0"/>
        </xdr:cNvCxnSpPr>
      </xdr:nvCxnSpPr>
      <xdr:spPr>
        <a:xfrm flipH="1" flipV="1">
          <a:off x="15358174" y="4219526"/>
          <a:ext cx="713098" cy="777280"/>
        </a:xfrm>
        <a:prstGeom prst="straightConnector1">
          <a:avLst/>
        </a:prstGeom>
        <a:ln w="3492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900545</xdr:colOff>
      <xdr:row>0</xdr:row>
      <xdr:rowOff>121227</xdr:rowOff>
    </xdr:from>
    <xdr:to>
      <xdr:col>28</xdr:col>
      <xdr:colOff>744682</xdr:colOff>
      <xdr:row>1</xdr:row>
      <xdr:rowOff>225137</xdr:rowOff>
    </xdr:to>
    <xdr:sp macro="" textlink="">
      <xdr:nvSpPr>
        <xdr:cNvPr id="17" name="正方形/長方形 16"/>
        <xdr:cNvSpPr/>
      </xdr:nvSpPr>
      <xdr:spPr>
        <a:xfrm>
          <a:off x="4589318" y="121227"/>
          <a:ext cx="11031682" cy="519546"/>
        </a:xfrm>
        <a:prstGeom prst="rect">
          <a:avLst/>
        </a:prstGeom>
        <a:ln>
          <a:solidFill>
            <a:schemeClr val="tx1"/>
          </a:solidFill>
          <a:prstDash val="sysDot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800" b="1">
              <a:solidFill>
                <a:srgbClr val="FF0000"/>
              </a:solidFill>
            </a:rPr>
            <a:t>■２７年度決算ベースで記入ください</a:t>
          </a:r>
          <a:r>
            <a:rPr kumimoji="1" lang="ja-JP" altLang="en-US" sz="1800">
              <a:solidFill>
                <a:sysClr val="windowText" lastClr="000000"/>
              </a:solidFill>
            </a:rPr>
            <a:t>（人員配置を別紙「事業所用調査票」と一致させる必要はありません）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381000</xdr:colOff>
      <xdr:row>0</xdr:row>
      <xdr:rowOff>443652</xdr:rowOff>
    </xdr:from>
    <xdr:to>
      <xdr:col>34</xdr:col>
      <xdr:colOff>930233</xdr:colOff>
      <xdr:row>2</xdr:row>
      <xdr:rowOff>40386</xdr:rowOff>
    </xdr:to>
    <xdr:sp macro="" textlink="">
      <xdr:nvSpPr>
        <xdr:cNvPr id="8" name="正方形/長方形 7"/>
        <xdr:cNvSpPr/>
      </xdr:nvSpPr>
      <xdr:spPr>
        <a:xfrm>
          <a:off x="26185091" y="443652"/>
          <a:ext cx="2592778" cy="49727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積算シート</a:t>
          </a:r>
        </a:p>
      </xdr:txBody>
    </xdr:sp>
    <xdr:clientData/>
  </xdr:twoCellAnchor>
  <xdr:twoCellAnchor>
    <xdr:from>
      <xdr:col>1</xdr:col>
      <xdr:colOff>231323</xdr:colOff>
      <xdr:row>2</xdr:row>
      <xdr:rowOff>138545</xdr:rowOff>
    </xdr:from>
    <xdr:to>
      <xdr:col>29</xdr:col>
      <xdr:colOff>773206</xdr:colOff>
      <xdr:row>3</xdr:row>
      <xdr:rowOff>258537</xdr:rowOff>
    </xdr:to>
    <xdr:sp macro="" textlink="">
      <xdr:nvSpPr>
        <xdr:cNvPr id="9" name="正方形/長方形 8"/>
        <xdr:cNvSpPr/>
      </xdr:nvSpPr>
      <xdr:spPr>
        <a:xfrm>
          <a:off x="914882" y="138545"/>
          <a:ext cx="11478824" cy="53461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グループホームにおける平成</a:t>
          </a:r>
          <a:r>
            <a:rPr kumimoji="1" lang="en-US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27</a:t>
          </a:r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年度の報酬と人件費（年間）に係る状況を</a:t>
          </a:r>
          <a:r>
            <a:rPr kumimoji="1" lang="ja-JP" altLang="ja-JP" sz="1600" b="1" u="sng">
              <a:solidFill>
                <a:schemeClr val="dk1"/>
              </a:solidFill>
              <a:latin typeface="+mn-lt"/>
              <a:ea typeface="+mn-ea"/>
              <a:cs typeface="+mn-cs"/>
            </a:rPr>
            <a:t>黄色シートにご記入ください。（その他記載不要）</a:t>
          </a:r>
          <a:endParaRPr kumimoji="1" lang="ja-JP" altLang="ja-JP" sz="1600" u="sng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381000</xdr:colOff>
      <xdr:row>0</xdr:row>
      <xdr:rowOff>443652</xdr:rowOff>
    </xdr:from>
    <xdr:to>
      <xdr:col>34</xdr:col>
      <xdr:colOff>930233</xdr:colOff>
      <xdr:row>2</xdr:row>
      <xdr:rowOff>40386</xdr:rowOff>
    </xdr:to>
    <xdr:sp macro="" textlink="">
      <xdr:nvSpPr>
        <xdr:cNvPr id="2" name="正方形/長方形 1"/>
        <xdr:cNvSpPr/>
      </xdr:nvSpPr>
      <xdr:spPr>
        <a:xfrm>
          <a:off x="26784300" y="443652"/>
          <a:ext cx="2597108" cy="48255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積算シート</a:t>
          </a:r>
        </a:p>
      </xdr:txBody>
    </xdr:sp>
    <xdr:clientData/>
  </xdr:twoCellAnchor>
  <xdr:twoCellAnchor>
    <xdr:from>
      <xdr:col>1</xdr:col>
      <xdr:colOff>231323</xdr:colOff>
      <xdr:row>2</xdr:row>
      <xdr:rowOff>138545</xdr:rowOff>
    </xdr:from>
    <xdr:to>
      <xdr:col>29</xdr:col>
      <xdr:colOff>773206</xdr:colOff>
      <xdr:row>3</xdr:row>
      <xdr:rowOff>258537</xdr:rowOff>
    </xdr:to>
    <xdr:sp macro="" textlink="">
      <xdr:nvSpPr>
        <xdr:cNvPr id="3" name="正方形/長方形 2"/>
        <xdr:cNvSpPr/>
      </xdr:nvSpPr>
      <xdr:spPr>
        <a:xfrm>
          <a:off x="917123" y="1024370"/>
          <a:ext cx="24725858" cy="52956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グループホームにおける平成</a:t>
          </a:r>
          <a:r>
            <a:rPr kumimoji="1" lang="en-US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27</a:t>
          </a:r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年度の報酬と人件費（年間）に係る状況を</a:t>
          </a:r>
          <a:r>
            <a:rPr kumimoji="1" lang="ja-JP" altLang="ja-JP" sz="1600" b="1" u="sng">
              <a:solidFill>
                <a:schemeClr val="dk1"/>
              </a:solidFill>
              <a:latin typeface="+mn-lt"/>
              <a:ea typeface="+mn-ea"/>
              <a:cs typeface="+mn-cs"/>
            </a:rPr>
            <a:t>黄色シートにご記入ください。（その他記載不要）</a:t>
          </a:r>
          <a:endParaRPr kumimoji="1" lang="ja-JP" altLang="ja-JP" sz="1600" u="sng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381000</xdr:colOff>
      <xdr:row>0</xdr:row>
      <xdr:rowOff>443652</xdr:rowOff>
    </xdr:from>
    <xdr:to>
      <xdr:col>34</xdr:col>
      <xdr:colOff>930233</xdr:colOff>
      <xdr:row>2</xdr:row>
      <xdr:rowOff>40386</xdr:rowOff>
    </xdr:to>
    <xdr:sp macro="" textlink="">
      <xdr:nvSpPr>
        <xdr:cNvPr id="2" name="正方形/長方形 1"/>
        <xdr:cNvSpPr/>
      </xdr:nvSpPr>
      <xdr:spPr>
        <a:xfrm>
          <a:off x="26784300" y="443652"/>
          <a:ext cx="2597108" cy="48255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積算シート</a:t>
          </a:r>
        </a:p>
      </xdr:txBody>
    </xdr:sp>
    <xdr:clientData/>
  </xdr:twoCellAnchor>
  <xdr:twoCellAnchor>
    <xdr:from>
      <xdr:col>1</xdr:col>
      <xdr:colOff>231323</xdr:colOff>
      <xdr:row>2</xdr:row>
      <xdr:rowOff>138545</xdr:rowOff>
    </xdr:from>
    <xdr:to>
      <xdr:col>29</xdr:col>
      <xdr:colOff>773206</xdr:colOff>
      <xdr:row>3</xdr:row>
      <xdr:rowOff>258537</xdr:rowOff>
    </xdr:to>
    <xdr:sp macro="" textlink="">
      <xdr:nvSpPr>
        <xdr:cNvPr id="3" name="正方形/長方形 2"/>
        <xdr:cNvSpPr/>
      </xdr:nvSpPr>
      <xdr:spPr>
        <a:xfrm>
          <a:off x="917123" y="1024370"/>
          <a:ext cx="24725858" cy="52956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グループホームにおける平成</a:t>
          </a:r>
          <a:r>
            <a:rPr kumimoji="1" lang="en-US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27</a:t>
          </a:r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年度の報酬と人件費（年間）に係る状況を</a:t>
          </a:r>
          <a:r>
            <a:rPr kumimoji="1" lang="ja-JP" altLang="ja-JP" sz="1600" b="1" u="sng">
              <a:solidFill>
                <a:schemeClr val="dk1"/>
              </a:solidFill>
              <a:latin typeface="+mn-lt"/>
              <a:ea typeface="+mn-ea"/>
              <a:cs typeface="+mn-cs"/>
            </a:rPr>
            <a:t>黄色シートにご記入ください。（その他記載不要）</a:t>
          </a:r>
          <a:endParaRPr kumimoji="1" lang="ja-JP" altLang="ja-JP" sz="1600" u="sng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381000</xdr:colOff>
      <xdr:row>0</xdr:row>
      <xdr:rowOff>443652</xdr:rowOff>
    </xdr:from>
    <xdr:to>
      <xdr:col>34</xdr:col>
      <xdr:colOff>930233</xdr:colOff>
      <xdr:row>2</xdr:row>
      <xdr:rowOff>40386</xdr:rowOff>
    </xdr:to>
    <xdr:sp macro="" textlink="">
      <xdr:nvSpPr>
        <xdr:cNvPr id="2" name="正方形/長方形 1"/>
        <xdr:cNvSpPr/>
      </xdr:nvSpPr>
      <xdr:spPr>
        <a:xfrm>
          <a:off x="26784300" y="443652"/>
          <a:ext cx="2597108" cy="48255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積算シート</a:t>
          </a:r>
        </a:p>
      </xdr:txBody>
    </xdr:sp>
    <xdr:clientData/>
  </xdr:twoCellAnchor>
  <xdr:twoCellAnchor>
    <xdr:from>
      <xdr:col>1</xdr:col>
      <xdr:colOff>231323</xdr:colOff>
      <xdr:row>2</xdr:row>
      <xdr:rowOff>138545</xdr:rowOff>
    </xdr:from>
    <xdr:to>
      <xdr:col>29</xdr:col>
      <xdr:colOff>773206</xdr:colOff>
      <xdr:row>3</xdr:row>
      <xdr:rowOff>258537</xdr:rowOff>
    </xdr:to>
    <xdr:sp macro="" textlink="">
      <xdr:nvSpPr>
        <xdr:cNvPr id="3" name="正方形/長方形 2"/>
        <xdr:cNvSpPr/>
      </xdr:nvSpPr>
      <xdr:spPr>
        <a:xfrm>
          <a:off x="917123" y="1024370"/>
          <a:ext cx="24725858" cy="52956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グループホームにおける平成</a:t>
          </a:r>
          <a:r>
            <a:rPr kumimoji="1" lang="en-US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27</a:t>
          </a:r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年度の報酬と人件費（年間）に係る状況を</a:t>
          </a:r>
          <a:r>
            <a:rPr kumimoji="1" lang="ja-JP" altLang="ja-JP" sz="1600" b="1" u="sng">
              <a:solidFill>
                <a:schemeClr val="dk1"/>
              </a:solidFill>
              <a:latin typeface="+mn-lt"/>
              <a:ea typeface="+mn-ea"/>
              <a:cs typeface="+mn-cs"/>
            </a:rPr>
            <a:t>黄色シートにご記入ください。（その他記載不要）</a:t>
          </a:r>
          <a:endParaRPr kumimoji="1" lang="ja-JP" altLang="ja-JP" sz="1600" u="sng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381000</xdr:colOff>
      <xdr:row>0</xdr:row>
      <xdr:rowOff>443652</xdr:rowOff>
    </xdr:from>
    <xdr:to>
      <xdr:col>34</xdr:col>
      <xdr:colOff>930233</xdr:colOff>
      <xdr:row>2</xdr:row>
      <xdr:rowOff>40386</xdr:rowOff>
    </xdr:to>
    <xdr:sp macro="" textlink="">
      <xdr:nvSpPr>
        <xdr:cNvPr id="2" name="正方形/長方形 1"/>
        <xdr:cNvSpPr/>
      </xdr:nvSpPr>
      <xdr:spPr>
        <a:xfrm>
          <a:off x="26784300" y="443652"/>
          <a:ext cx="2597108" cy="482559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kumimoji="1" lang="ja-JP" altLang="en-US" sz="2000" b="1"/>
            <a:t>積算シート</a:t>
          </a:r>
        </a:p>
      </xdr:txBody>
    </xdr:sp>
    <xdr:clientData/>
  </xdr:twoCellAnchor>
  <xdr:twoCellAnchor>
    <xdr:from>
      <xdr:col>1</xdr:col>
      <xdr:colOff>231323</xdr:colOff>
      <xdr:row>2</xdr:row>
      <xdr:rowOff>138545</xdr:rowOff>
    </xdr:from>
    <xdr:to>
      <xdr:col>29</xdr:col>
      <xdr:colOff>773206</xdr:colOff>
      <xdr:row>3</xdr:row>
      <xdr:rowOff>258537</xdr:rowOff>
    </xdr:to>
    <xdr:sp macro="" textlink="">
      <xdr:nvSpPr>
        <xdr:cNvPr id="3" name="正方形/長方形 2"/>
        <xdr:cNvSpPr/>
      </xdr:nvSpPr>
      <xdr:spPr>
        <a:xfrm>
          <a:off x="917123" y="1024370"/>
          <a:ext cx="24725858" cy="52956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グループホームにおける平成</a:t>
          </a:r>
          <a:r>
            <a:rPr kumimoji="1" lang="en-US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27</a:t>
          </a:r>
          <a:r>
            <a:rPr kumimoji="1" lang="ja-JP" altLang="ja-JP" sz="1600">
              <a:solidFill>
                <a:schemeClr val="dk1"/>
              </a:solidFill>
              <a:latin typeface="+mn-lt"/>
              <a:ea typeface="+mn-ea"/>
              <a:cs typeface="+mn-cs"/>
            </a:rPr>
            <a:t>年度の報酬と人件費（年間）に係る状況を</a:t>
          </a:r>
          <a:r>
            <a:rPr kumimoji="1" lang="ja-JP" altLang="ja-JP" sz="1600" b="1" u="sng">
              <a:solidFill>
                <a:schemeClr val="dk1"/>
              </a:solidFill>
              <a:latin typeface="+mn-lt"/>
              <a:ea typeface="+mn-ea"/>
              <a:cs typeface="+mn-cs"/>
            </a:rPr>
            <a:t>黄色シートにご記入ください。（その他記載不要）</a:t>
          </a:r>
          <a:endParaRPr kumimoji="1" lang="ja-JP" altLang="ja-JP" sz="1600" u="sng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O28"/>
  <sheetViews>
    <sheetView showGridLines="0" tabSelected="1" view="pageBreakPreview" zoomScale="55" zoomScaleNormal="85" zoomScaleSheetLayoutView="55" workbookViewId="0">
      <pane xSplit="5" topLeftCell="F1" activePane="topRight" state="frozen"/>
      <selection activeCell="A2" sqref="A2"/>
      <selection pane="topRight" activeCell="I8" sqref="I8"/>
    </sheetView>
  </sheetViews>
  <sheetFormatPr defaultColWidth="9" defaultRowHeight="14.25"/>
  <cols>
    <col min="1" max="1" width="9" style="48"/>
    <col min="2" max="2" width="13" style="48" customWidth="1"/>
    <col min="3" max="3" width="12.875" style="48" customWidth="1"/>
    <col min="4" max="4" width="6.25" style="48" customWidth="1"/>
    <col min="5" max="7" width="5.5" style="48" customWidth="1"/>
    <col min="8" max="8" width="16.125" style="48" customWidth="1"/>
    <col min="9" max="9" width="11.125" style="48" customWidth="1"/>
    <col min="10" max="10" width="11.125" style="48" hidden="1" customWidth="1"/>
    <col min="11" max="11" width="13.125" style="48" hidden="1" customWidth="1"/>
    <col min="12" max="12" width="13.125" style="48" customWidth="1"/>
    <col min="13" max="13" width="13.125" style="48" hidden="1" customWidth="1"/>
    <col min="14" max="14" width="13.125" style="48" customWidth="1"/>
    <col min="15" max="15" width="13.125" style="48" hidden="1" customWidth="1"/>
    <col min="16" max="16" width="12.875" style="48" customWidth="1"/>
    <col min="17" max="17" width="10.75" style="48" hidden="1" customWidth="1"/>
    <col min="18" max="19" width="12.75" style="48" customWidth="1"/>
    <col min="20" max="23" width="12.75" style="48" hidden="1" customWidth="1"/>
    <col min="24" max="24" width="16.375" style="48" customWidth="1"/>
    <col min="25" max="25" width="3.75" style="48" customWidth="1"/>
    <col min="26" max="26" width="9.5" style="48" customWidth="1"/>
    <col min="27" max="27" width="8.75" style="48" customWidth="1"/>
    <col min="28" max="28" width="16.125" style="48" customWidth="1"/>
    <col min="29" max="29" width="16.25" style="48" customWidth="1"/>
    <col min="30" max="30" width="16.5" style="48" customWidth="1"/>
    <col min="31" max="31" width="4.75" style="48" customWidth="1"/>
    <col min="32" max="32" width="13.875" style="48" customWidth="1"/>
    <col min="33" max="33" width="15.125" style="48" hidden="1" customWidth="1"/>
    <col min="34" max="34" width="15.625" style="48" customWidth="1"/>
    <col min="35" max="35" width="11.5" style="48" customWidth="1"/>
    <col min="36" max="36" width="2.625" style="41" customWidth="1"/>
    <col min="37" max="37" width="13.125" style="48" hidden="1" customWidth="1"/>
    <col min="38" max="38" width="9" style="48" hidden="1" customWidth="1"/>
    <col min="39" max="39" width="10.875" style="48" hidden="1" customWidth="1"/>
    <col min="40" max="40" width="8.625" style="48" hidden="1" customWidth="1"/>
    <col min="41" max="41" width="8.75" style="48" customWidth="1"/>
    <col min="42" max="16384" width="9" style="48"/>
  </cols>
  <sheetData>
    <row r="1" spans="2:41" s="40" customFormat="1" ht="32.25" customHeight="1">
      <c r="B1" s="39"/>
      <c r="AJ1" s="41"/>
    </row>
    <row r="2" spans="2:41" s="40" customFormat="1" ht="32.25" customHeight="1">
      <c r="B2" s="39"/>
      <c r="AJ2" s="41"/>
    </row>
    <row r="3" spans="2:41" ht="50.25" customHeight="1">
      <c r="B3" s="42" t="s">
        <v>15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4" t="s">
        <v>45</v>
      </c>
      <c r="Y3" s="45"/>
      <c r="Z3" s="42" t="s">
        <v>18</v>
      </c>
      <c r="AA3" s="43"/>
      <c r="AB3" s="43"/>
      <c r="AC3" s="43"/>
      <c r="AD3" s="44" t="s">
        <v>45</v>
      </c>
      <c r="AE3" s="45"/>
      <c r="AF3" s="42" t="s">
        <v>17</v>
      </c>
      <c r="AG3" s="43"/>
      <c r="AH3" s="43"/>
      <c r="AI3" s="43"/>
      <c r="AJ3" s="46"/>
      <c r="AK3" s="42" t="s">
        <v>19</v>
      </c>
      <c r="AL3" s="42"/>
      <c r="AM3" s="47"/>
      <c r="AN3" s="47"/>
      <c r="AO3" s="47"/>
    </row>
    <row r="4" spans="2:41" ht="79.7" customHeight="1">
      <c r="B4" s="49" t="s">
        <v>6</v>
      </c>
      <c r="C4" s="49" t="s">
        <v>9</v>
      </c>
      <c r="D4" s="49" t="s">
        <v>10</v>
      </c>
      <c r="E4" s="50" t="s">
        <v>16</v>
      </c>
      <c r="F4" s="50" t="s">
        <v>12</v>
      </c>
      <c r="G4" s="33" t="s">
        <v>55</v>
      </c>
      <c r="H4" s="50" t="s">
        <v>13</v>
      </c>
      <c r="I4" s="51" t="s">
        <v>30</v>
      </c>
      <c r="J4" s="51" t="s">
        <v>31</v>
      </c>
      <c r="K4" s="51" t="s">
        <v>32</v>
      </c>
      <c r="L4" s="51" t="s">
        <v>33</v>
      </c>
      <c r="M4" s="51" t="s">
        <v>34</v>
      </c>
      <c r="N4" s="51" t="s">
        <v>35</v>
      </c>
      <c r="O4" s="51" t="s">
        <v>36</v>
      </c>
      <c r="P4" s="51" t="s">
        <v>37</v>
      </c>
      <c r="Q4" s="51" t="s">
        <v>38</v>
      </c>
      <c r="R4" s="51" t="s">
        <v>39</v>
      </c>
      <c r="S4" s="51" t="s">
        <v>40</v>
      </c>
      <c r="T4" s="51" t="s">
        <v>41</v>
      </c>
      <c r="U4" s="51" t="s">
        <v>42</v>
      </c>
      <c r="V4" s="51" t="s">
        <v>43</v>
      </c>
      <c r="W4" s="51" t="s">
        <v>44</v>
      </c>
      <c r="X4" s="52" t="s">
        <v>24</v>
      </c>
      <c r="Y4" s="53"/>
      <c r="Z4" s="50" t="s">
        <v>46</v>
      </c>
      <c r="AA4" s="50" t="s">
        <v>47</v>
      </c>
      <c r="AB4" s="50" t="s">
        <v>51</v>
      </c>
      <c r="AC4" s="50" t="s">
        <v>52</v>
      </c>
      <c r="AD4" s="52" t="s">
        <v>25</v>
      </c>
      <c r="AE4" s="54"/>
      <c r="AF4" s="55" t="s">
        <v>26</v>
      </c>
      <c r="AG4" s="56" t="s">
        <v>27</v>
      </c>
      <c r="AH4" s="56" t="s">
        <v>28</v>
      </c>
      <c r="AI4" s="56" t="s">
        <v>29</v>
      </c>
      <c r="AJ4" s="57"/>
      <c r="AK4" s="58" t="s">
        <v>22</v>
      </c>
      <c r="AL4" s="59" t="s">
        <v>23</v>
      </c>
      <c r="AM4" s="60" t="s">
        <v>21</v>
      </c>
      <c r="AN4" s="61" t="s">
        <v>20</v>
      </c>
    </row>
    <row r="5" spans="2:41" ht="35.25" customHeight="1">
      <c r="B5" s="116" t="s">
        <v>7</v>
      </c>
      <c r="C5" s="113" t="s">
        <v>5</v>
      </c>
      <c r="D5" s="62">
        <v>668</v>
      </c>
      <c r="E5" s="63"/>
      <c r="F5" s="64"/>
      <c r="G5" s="64"/>
      <c r="H5" s="65">
        <f>D5*E5*F5*G5</f>
        <v>0</v>
      </c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5">
        <f t="shared" ref="X5:X22" si="0">SUM(H5:W5)</f>
        <v>0</v>
      </c>
      <c r="Y5" s="67"/>
      <c r="Z5" s="68"/>
      <c r="AA5" s="69"/>
      <c r="AB5" s="66"/>
      <c r="AC5" s="68"/>
      <c r="AD5" s="70">
        <f t="shared" ref="AD5:AD28" si="1">AB5+AC5</f>
        <v>0</v>
      </c>
      <c r="AF5" s="71" t="e">
        <f t="shared" ref="AF5:AF22" si="2">AD5/X5</f>
        <v>#DIV/0!</v>
      </c>
      <c r="AG5" s="72">
        <f t="shared" ref="AG5:AG22" si="3">ROUNDDOWN(AD5/0.6,-3)</f>
        <v>0</v>
      </c>
      <c r="AH5" s="70">
        <f t="shared" ref="AH5:AH10" si="4">ROUNDDOWN(AG5/4,-3)</f>
        <v>0</v>
      </c>
      <c r="AI5" s="73">
        <f t="shared" ref="AI5:AI22" si="5">AH5/365</f>
        <v>0</v>
      </c>
      <c r="AJ5" s="74"/>
      <c r="AK5" s="75">
        <f t="shared" ref="AK5:AK22" si="6">ROUNDDOWN(AI5/10,0)</f>
        <v>0</v>
      </c>
      <c r="AL5" s="75">
        <f t="shared" ref="AL5:AL22" si="7">D5</f>
        <v>668</v>
      </c>
      <c r="AM5" s="76">
        <f t="shared" ref="AM5:AM22" si="8">AK5-AL5</f>
        <v>-668</v>
      </c>
      <c r="AN5" s="76">
        <v>639</v>
      </c>
    </row>
    <row r="6" spans="2:41" ht="35.25" customHeight="1">
      <c r="B6" s="116"/>
      <c r="C6" s="113" t="s">
        <v>4</v>
      </c>
      <c r="D6" s="62">
        <v>552</v>
      </c>
      <c r="E6" s="63"/>
      <c r="F6" s="64"/>
      <c r="G6" s="64"/>
      <c r="H6" s="65">
        <f t="shared" ref="H6:H22" si="9">D6*E6*F6*G6</f>
        <v>0</v>
      </c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5">
        <f t="shared" si="0"/>
        <v>0</v>
      </c>
      <c r="Y6" s="67"/>
      <c r="Z6" s="68"/>
      <c r="AA6" s="69"/>
      <c r="AB6" s="66"/>
      <c r="AC6" s="68"/>
      <c r="AD6" s="70">
        <f t="shared" si="1"/>
        <v>0</v>
      </c>
      <c r="AF6" s="71" t="e">
        <f t="shared" si="2"/>
        <v>#DIV/0!</v>
      </c>
      <c r="AG6" s="72">
        <f t="shared" si="3"/>
        <v>0</v>
      </c>
      <c r="AH6" s="70">
        <f t="shared" si="4"/>
        <v>0</v>
      </c>
      <c r="AI6" s="73">
        <f t="shared" si="5"/>
        <v>0</v>
      </c>
      <c r="AJ6" s="74"/>
      <c r="AK6" s="75">
        <f t="shared" si="6"/>
        <v>0</v>
      </c>
      <c r="AL6" s="75">
        <f t="shared" si="7"/>
        <v>552</v>
      </c>
      <c r="AM6" s="76">
        <f t="shared" si="8"/>
        <v>-552</v>
      </c>
      <c r="AN6" s="76">
        <v>523</v>
      </c>
    </row>
    <row r="7" spans="2:41" ht="35.25" customHeight="1">
      <c r="B7" s="116"/>
      <c r="C7" s="113" t="s">
        <v>3</v>
      </c>
      <c r="D7" s="62">
        <v>471</v>
      </c>
      <c r="E7" s="63"/>
      <c r="F7" s="64"/>
      <c r="G7" s="64"/>
      <c r="H7" s="65">
        <f t="shared" si="9"/>
        <v>0</v>
      </c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5">
        <f t="shared" si="0"/>
        <v>0</v>
      </c>
      <c r="Y7" s="67"/>
      <c r="Z7" s="68"/>
      <c r="AA7" s="69"/>
      <c r="AB7" s="66"/>
      <c r="AC7" s="68"/>
      <c r="AD7" s="70">
        <f t="shared" si="1"/>
        <v>0</v>
      </c>
      <c r="AF7" s="71" t="e">
        <f t="shared" si="2"/>
        <v>#DIV/0!</v>
      </c>
      <c r="AG7" s="72">
        <f t="shared" si="3"/>
        <v>0</v>
      </c>
      <c r="AH7" s="70">
        <f t="shared" si="4"/>
        <v>0</v>
      </c>
      <c r="AI7" s="73">
        <f t="shared" si="5"/>
        <v>0</v>
      </c>
      <c r="AJ7" s="74"/>
      <c r="AK7" s="75">
        <f t="shared" si="6"/>
        <v>0</v>
      </c>
      <c r="AL7" s="75">
        <f t="shared" si="7"/>
        <v>471</v>
      </c>
      <c r="AM7" s="76">
        <f t="shared" si="8"/>
        <v>-471</v>
      </c>
      <c r="AN7" s="76">
        <v>445</v>
      </c>
    </row>
    <row r="8" spans="2:41" ht="35.25" customHeight="1">
      <c r="B8" s="116"/>
      <c r="C8" s="113" t="s">
        <v>2</v>
      </c>
      <c r="D8" s="62">
        <v>385</v>
      </c>
      <c r="E8" s="77">
        <v>4</v>
      </c>
      <c r="F8" s="78">
        <v>365</v>
      </c>
      <c r="G8" s="78"/>
      <c r="H8" s="65">
        <f t="shared" si="9"/>
        <v>0</v>
      </c>
      <c r="I8" s="80"/>
      <c r="J8" s="80"/>
      <c r="K8" s="80"/>
      <c r="L8" s="80"/>
      <c r="M8" s="80"/>
      <c r="N8" s="80">
        <v>102200</v>
      </c>
      <c r="O8" s="80"/>
      <c r="P8" s="80">
        <v>365000</v>
      </c>
      <c r="Q8" s="80"/>
      <c r="R8" s="80"/>
      <c r="S8" s="80"/>
      <c r="T8" s="80"/>
      <c r="U8" s="80"/>
      <c r="V8" s="80"/>
      <c r="W8" s="80"/>
      <c r="X8" s="79">
        <f t="shared" si="0"/>
        <v>467200</v>
      </c>
      <c r="Y8" s="81"/>
      <c r="Z8" s="82">
        <v>1</v>
      </c>
      <c r="AA8" s="83">
        <v>0</v>
      </c>
      <c r="AB8" s="80">
        <v>0</v>
      </c>
      <c r="AC8" s="82">
        <v>0</v>
      </c>
      <c r="AD8" s="84">
        <f t="shared" si="1"/>
        <v>0</v>
      </c>
      <c r="AE8" s="85"/>
      <c r="AF8" s="86">
        <f t="shared" si="2"/>
        <v>0</v>
      </c>
      <c r="AG8" s="87">
        <f t="shared" si="3"/>
        <v>0</v>
      </c>
      <c r="AH8" s="84">
        <f t="shared" si="4"/>
        <v>0</v>
      </c>
      <c r="AI8" s="84">
        <f t="shared" si="5"/>
        <v>0</v>
      </c>
      <c r="AJ8" s="88"/>
      <c r="AK8" s="89">
        <f t="shared" si="6"/>
        <v>0</v>
      </c>
      <c r="AL8" s="89">
        <f t="shared" si="7"/>
        <v>385</v>
      </c>
      <c r="AM8" s="89">
        <f t="shared" si="8"/>
        <v>-385</v>
      </c>
      <c r="AN8" s="89">
        <v>379</v>
      </c>
    </row>
    <row r="9" spans="2:41" ht="35.25" customHeight="1">
      <c r="B9" s="116"/>
      <c r="C9" s="113" t="s">
        <v>1</v>
      </c>
      <c r="D9" s="62">
        <v>295</v>
      </c>
      <c r="E9" s="63"/>
      <c r="F9" s="64"/>
      <c r="G9" s="64"/>
      <c r="H9" s="65">
        <f t="shared" si="9"/>
        <v>0</v>
      </c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5">
        <f t="shared" si="0"/>
        <v>0</v>
      </c>
      <c r="Y9" s="67"/>
      <c r="Z9" s="68"/>
      <c r="AA9" s="69"/>
      <c r="AB9" s="66"/>
      <c r="AC9" s="68"/>
      <c r="AD9" s="70">
        <f t="shared" si="1"/>
        <v>0</v>
      </c>
      <c r="AF9" s="71" t="e">
        <f t="shared" si="2"/>
        <v>#DIV/0!</v>
      </c>
      <c r="AG9" s="72">
        <f t="shared" si="3"/>
        <v>0</v>
      </c>
      <c r="AH9" s="70">
        <f t="shared" si="4"/>
        <v>0</v>
      </c>
      <c r="AI9" s="70">
        <f t="shared" si="5"/>
        <v>0</v>
      </c>
      <c r="AJ9" s="88"/>
      <c r="AK9" s="89">
        <f t="shared" si="6"/>
        <v>0</v>
      </c>
      <c r="AL9" s="89">
        <f t="shared" si="7"/>
        <v>295</v>
      </c>
      <c r="AM9" s="89">
        <f t="shared" si="8"/>
        <v>-295</v>
      </c>
      <c r="AN9" s="89">
        <v>291</v>
      </c>
    </row>
    <row r="10" spans="2:41" ht="35.25" customHeight="1">
      <c r="B10" s="116"/>
      <c r="C10" s="113" t="s">
        <v>56</v>
      </c>
      <c r="D10" s="62">
        <v>259</v>
      </c>
      <c r="E10" s="63"/>
      <c r="F10" s="64"/>
      <c r="G10" s="64"/>
      <c r="H10" s="65">
        <f t="shared" si="9"/>
        <v>0</v>
      </c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5">
        <f t="shared" si="0"/>
        <v>0</v>
      </c>
      <c r="Y10" s="67"/>
      <c r="Z10" s="68"/>
      <c r="AA10" s="69"/>
      <c r="AB10" s="66"/>
      <c r="AC10" s="68"/>
      <c r="AD10" s="70">
        <f t="shared" si="1"/>
        <v>0</v>
      </c>
      <c r="AF10" s="71" t="e">
        <f t="shared" si="2"/>
        <v>#DIV/0!</v>
      </c>
      <c r="AG10" s="72">
        <f t="shared" si="3"/>
        <v>0</v>
      </c>
      <c r="AH10" s="70">
        <f t="shared" si="4"/>
        <v>0</v>
      </c>
      <c r="AI10" s="70">
        <f t="shared" si="5"/>
        <v>0</v>
      </c>
      <c r="AJ10" s="88"/>
      <c r="AK10" s="89">
        <f t="shared" si="6"/>
        <v>0</v>
      </c>
      <c r="AL10" s="89">
        <f t="shared" si="7"/>
        <v>259</v>
      </c>
      <c r="AM10" s="89">
        <f t="shared" si="8"/>
        <v>-259</v>
      </c>
      <c r="AN10" s="89">
        <v>254</v>
      </c>
    </row>
    <row r="11" spans="2:41" ht="35.25" customHeight="1">
      <c r="B11" s="117" t="s">
        <v>8</v>
      </c>
      <c r="C11" s="113" t="s">
        <v>5</v>
      </c>
      <c r="D11" s="62">
        <v>617</v>
      </c>
      <c r="E11" s="63"/>
      <c r="F11" s="64"/>
      <c r="G11" s="64"/>
      <c r="H11" s="65">
        <f t="shared" si="9"/>
        <v>0</v>
      </c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5">
        <f t="shared" si="0"/>
        <v>0</v>
      </c>
      <c r="Y11" s="67"/>
      <c r="Z11" s="69"/>
      <c r="AA11" s="69"/>
      <c r="AB11" s="66"/>
      <c r="AC11" s="68"/>
      <c r="AD11" s="70">
        <f t="shared" si="1"/>
        <v>0</v>
      </c>
      <c r="AF11" s="71" t="e">
        <f t="shared" si="2"/>
        <v>#DIV/0!</v>
      </c>
      <c r="AG11" s="72">
        <f t="shared" si="3"/>
        <v>0</v>
      </c>
      <c r="AH11" s="70">
        <f t="shared" ref="AH11:AH16" si="10">ROUNDDOWN(AG11/5,-3)</f>
        <v>0</v>
      </c>
      <c r="AI11" s="70">
        <f t="shared" si="5"/>
        <v>0</v>
      </c>
      <c r="AJ11" s="88"/>
      <c r="AK11" s="76">
        <f t="shared" si="6"/>
        <v>0</v>
      </c>
      <c r="AL11" s="76">
        <f t="shared" si="7"/>
        <v>617</v>
      </c>
      <c r="AM11" s="76">
        <f t="shared" si="8"/>
        <v>-617</v>
      </c>
      <c r="AN11" s="76">
        <v>556</v>
      </c>
    </row>
    <row r="12" spans="2:41" ht="35.25" customHeight="1">
      <c r="B12" s="117"/>
      <c r="C12" s="113" t="s">
        <v>4</v>
      </c>
      <c r="D12" s="30">
        <v>501</v>
      </c>
      <c r="E12" s="63"/>
      <c r="F12" s="64"/>
      <c r="G12" s="64"/>
      <c r="H12" s="65">
        <f t="shared" si="9"/>
        <v>0</v>
      </c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5">
        <f t="shared" si="0"/>
        <v>0</v>
      </c>
      <c r="Y12" s="67"/>
      <c r="Z12" s="69"/>
      <c r="AA12" s="69"/>
      <c r="AB12" s="66"/>
      <c r="AC12" s="68"/>
      <c r="AD12" s="70">
        <f t="shared" si="1"/>
        <v>0</v>
      </c>
      <c r="AF12" s="71" t="e">
        <f t="shared" si="2"/>
        <v>#DIV/0!</v>
      </c>
      <c r="AG12" s="72">
        <f t="shared" si="3"/>
        <v>0</v>
      </c>
      <c r="AH12" s="70">
        <f t="shared" si="10"/>
        <v>0</v>
      </c>
      <c r="AI12" s="70">
        <f t="shared" si="5"/>
        <v>0</v>
      </c>
      <c r="AJ12" s="88"/>
      <c r="AK12" s="90">
        <f t="shared" si="6"/>
        <v>0</v>
      </c>
      <c r="AL12" s="76">
        <f t="shared" si="7"/>
        <v>501</v>
      </c>
      <c r="AM12" s="90">
        <f t="shared" si="8"/>
        <v>-501</v>
      </c>
      <c r="AN12" s="90">
        <v>473</v>
      </c>
    </row>
    <row r="13" spans="2:41" ht="35.25" customHeight="1">
      <c r="B13" s="117"/>
      <c r="C13" s="113" t="s">
        <v>3</v>
      </c>
      <c r="D13" s="62">
        <v>420</v>
      </c>
      <c r="E13" s="63"/>
      <c r="F13" s="64"/>
      <c r="G13" s="64"/>
      <c r="H13" s="65">
        <f t="shared" si="9"/>
        <v>0</v>
      </c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5">
        <f t="shared" si="0"/>
        <v>0</v>
      </c>
      <c r="Y13" s="67"/>
      <c r="Z13" s="69"/>
      <c r="AA13" s="69"/>
      <c r="AB13" s="66"/>
      <c r="AC13" s="68"/>
      <c r="AD13" s="70">
        <f t="shared" si="1"/>
        <v>0</v>
      </c>
      <c r="AF13" s="71" t="e">
        <f t="shared" si="2"/>
        <v>#DIV/0!</v>
      </c>
      <c r="AG13" s="72">
        <f t="shared" si="3"/>
        <v>0</v>
      </c>
      <c r="AH13" s="70">
        <f t="shared" si="10"/>
        <v>0</v>
      </c>
      <c r="AI13" s="70">
        <f t="shared" si="5"/>
        <v>0</v>
      </c>
      <c r="AJ13" s="88"/>
      <c r="AK13" s="90">
        <f t="shared" si="6"/>
        <v>0</v>
      </c>
      <c r="AL13" s="76">
        <f t="shared" si="7"/>
        <v>420</v>
      </c>
      <c r="AM13" s="90">
        <f t="shared" si="8"/>
        <v>-420</v>
      </c>
      <c r="AN13" s="90">
        <v>394</v>
      </c>
    </row>
    <row r="14" spans="2:41" ht="35.25" customHeight="1">
      <c r="B14" s="117"/>
      <c r="C14" s="113" t="s">
        <v>2</v>
      </c>
      <c r="D14" s="62">
        <v>334</v>
      </c>
      <c r="E14" s="63"/>
      <c r="F14" s="64"/>
      <c r="G14" s="64"/>
      <c r="H14" s="65">
        <f t="shared" si="9"/>
        <v>0</v>
      </c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5">
        <f t="shared" si="0"/>
        <v>0</v>
      </c>
      <c r="Y14" s="67"/>
      <c r="Z14" s="69"/>
      <c r="AA14" s="69"/>
      <c r="AB14" s="66"/>
      <c r="AC14" s="68"/>
      <c r="AD14" s="70">
        <f t="shared" si="1"/>
        <v>0</v>
      </c>
      <c r="AF14" s="71" t="e">
        <f t="shared" si="2"/>
        <v>#DIV/0!</v>
      </c>
      <c r="AG14" s="72">
        <f t="shared" si="3"/>
        <v>0</v>
      </c>
      <c r="AH14" s="70">
        <f t="shared" si="10"/>
        <v>0</v>
      </c>
      <c r="AI14" s="70">
        <f t="shared" si="5"/>
        <v>0</v>
      </c>
      <c r="AJ14" s="88"/>
      <c r="AK14" s="89">
        <f t="shared" si="6"/>
        <v>0</v>
      </c>
      <c r="AL14" s="89">
        <f t="shared" si="7"/>
        <v>334</v>
      </c>
      <c r="AM14" s="89">
        <f t="shared" si="8"/>
        <v>-334</v>
      </c>
      <c r="AN14" s="89">
        <v>329</v>
      </c>
    </row>
    <row r="15" spans="2:41" ht="35.25" customHeight="1">
      <c r="B15" s="117"/>
      <c r="C15" s="113" t="s">
        <v>1</v>
      </c>
      <c r="D15" s="62">
        <v>244</v>
      </c>
      <c r="E15" s="63"/>
      <c r="F15" s="64"/>
      <c r="G15" s="64"/>
      <c r="H15" s="65">
        <f t="shared" si="9"/>
        <v>0</v>
      </c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5">
        <f t="shared" si="0"/>
        <v>0</v>
      </c>
      <c r="Y15" s="67"/>
      <c r="Z15" s="69"/>
      <c r="AA15" s="69"/>
      <c r="AB15" s="66"/>
      <c r="AC15" s="68"/>
      <c r="AD15" s="70">
        <f t="shared" si="1"/>
        <v>0</v>
      </c>
      <c r="AF15" s="71" t="e">
        <f t="shared" si="2"/>
        <v>#DIV/0!</v>
      </c>
      <c r="AG15" s="72">
        <f t="shared" si="3"/>
        <v>0</v>
      </c>
      <c r="AH15" s="70">
        <f t="shared" si="10"/>
        <v>0</v>
      </c>
      <c r="AI15" s="70">
        <f t="shared" si="5"/>
        <v>0</v>
      </c>
      <c r="AJ15" s="88"/>
      <c r="AK15" s="89">
        <f t="shared" si="6"/>
        <v>0</v>
      </c>
      <c r="AL15" s="89">
        <f t="shared" si="7"/>
        <v>244</v>
      </c>
      <c r="AM15" s="89">
        <f t="shared" si="8"/>
        <v>-244</v>
      </c>
      <c r="AN15" s="89">
        <v>241</v>
      </c>
    </row>
    <row r="16" spans="2:41" ht="35.25" customHeight="1">
      <c r="B16" s="117"/>
      <c r="C16" s="113" t="s">
        <v>56</v>
      </c>
      <c r="D16" s="62">
        <v>212</v>
      </c>
      <c r="E16" s="63"/>
      <c r="F16" s="64"/>
      <c r="G16" s="64"/>
      <c r="H16" s="65">
        <f t="shared" si="9"/>
        <v>0</v>
      </c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5">
        <f t="shared" si="0"/>
        <v>0</v>
      </c>
      <c r="Y16" s="67"/>
      <c r="Z16" s="69"/>
      <c r="AA16" s="69"/>
      <c r="AB16" s="66"/>
      <c r="AC16" s="68"/>
      <c r="AD16" s="70">
        <f t="shared" si="1"/>
        <v>0</v>
      </c>
      <c r="AF16" s="71" t="e">
        <f t="shared" si="2"/>
        <v>#DIV/0!</v>
      </c>
      <c r="AG16" s="72">
        <f t="shared" si="3"/>
        <v>0</v>
      </c>
      <c r="AH16" s="70">
        <f t="shared" si="10"/>
        <v>0</v>
      </c>
      <c r="AI16" s="70">
        <f t="shared" si="5"/>
        <v>0</v>
      </c>
      <c r="AJ16" s="88"/>
      <c r="AK16" s="89">
        <f t="shared" si="6"/>
        <v>0</v>
      </c>
      <c r="AL16" s="89">
        <f t="shared" si="7"/>
        <v>212</v>
      </c>
      <c r="AM16" s="89">
        <f t="shared" si="8"/>
        <v>-212</v>
      </c>
      <c r="AN16" s="89">
        <v>209</v>
      </c>
    </row>
    <row r="17" spans="2:40" ht="35.25" customHeight="1">
      <c r="B17" s="117" t="s">
        <v>14</v>
      </c>
      <c r="C17" s="113" t="s">
        <v>5</v>
      </c>
      <c r="D17" s="62">
        <v>564</v>
      </c>
      <c r="E17" s="63"/>
      <c r="F17" s="64"/>
      <c r="G17" s="64"/>
      <c r="H17" s="65">
        <f t="shared" si="9"/>
        <v>0</v>
      </c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5">
        <f t="shared" si="0"/>
        <v>0</v>
      </c>
      <c r="Y17" s="67"/>
      <c r="Z17" s="69"/>
      <c r="AA17" s="69"/>
      <c r="AB17" s="66"/>
      <c r="AC17" s="68"/>
      <c r="AD17" s="70">
        <f t="shared" si="1"/>
        <v>0</v>
      </c>
      <c r="AF17" s="71" t="e">
        <f t="shared" si="2"/>
        <v>#DIV/0!</v>
      </c>
      <c r="AG17" s="72">
        <f t="shared" si="3"/>
        <v>0</v>
      </c>
      <c r="AH17" s="70">
        <f t="shared" ref="AH17:AH22" si="11">ROUNDDOWN(AG17/6,-3)</f>
        <v>0</v>
      </c>
      <c r="AI17" s="70">
        <f t="shared" si="5"/>
        <v>0</v>
      </c>
      <c r="AJ17" s="88"/>
      <c r="AK17" s="76">
        <f t="shared" si="6"/>
        <v>0</v>
      </c>
      <c r="AL17" s="76">
        <f t="shared" si="7"/>
        <v>564</v>
      </c>
      <c r="AM17" s="76">
        <f t="shared" si="8"/>
        <v>-564</v>
      </c>
      <c r="AN17" s="76">
        <v>556</v>
      </c>
    </row>
    <row r="18" spans="2:40" ht="35.25" customHeight="1">
      <c r="B18" s="117"/>
      <c r="C18" s="113" t="s">
        <v>4</v>
      </c>
      <c r="D18" s="62">
        <v>467</v>
      </c>
      <c r="E18" s="63"/>
      <c r="F18" s="64"/>
      <c r="G18" s="64"/>
      <c r="H18" s="65">
        <f t="shared" si="9"/>
        <v>0</v>
      </c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5">
        <f t="shared" si="0"/>
        <v>0</v>
      </c>
      <c r="Y18" s="67"/>
      <c r="Z18" s="69"/>
      <c r="AA18" s="69"/>
      <c r="AB18" s="66"/>
      <c r="AC18" s="68"/>
      <c r="AD18" s="70">
        <f t="shared" si="1"/>
        <v>0</v>
      </c>
      <c r="AF18" s="71" t="e">
        <f t="shared" si="2"/>
        <v>#DIV/0!</v>
      </c>
      <c r="AG18" s="72">
        <f t="shared" si="3"/>
        <v>0</v>
      </c>
      <c r="AH18" s="70">
        <f t="shared" si="11"/>
        <v>0</v>
      </c>
      <c r="AI18" s="70">
        <f t="shared" si="5"/>
        <v>0</v>
      </c>
      <c r="AJ18" s="88"/>
      <c r="AK18" s="90">
        <f t="shared" si="6"/>
        <v>0</v>
      </c>
      <c r="AL18" s="76">
        <f t="shared" si="7"/>
        <v>467</v>
      </c>
      <c r="AM18" s="76">
        <f t="shared" si="8"/>
        <v>-467</v>
      </c>
      <c r="AN18" s="90">
        <v>440</v>
      </c>
    </row>
    <row r="19" spans="2:40" ht="35.25" customHeight="1">
      <c r="B19" s="117"/>
      <c r="C19" s="113" t="s">
        <v>3</v>
      </c>
      <c r="D19" s="62">
        <v>387</v>
      </c>
      <c r="E19" s="63"/>
      <c r="F19" s="64"/>
      <c r="G19" s="64"/>
      <c r="H19" s="65">
        <f t="shared" si="9"/>
        <v>0</v>
      </c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5">
        <f t="shared" si="0"/>
        <v>0</v>
      </c>
      <c r="Y19" s="67"/>
      <c r="Z19" s="69"/>
      <c r="AA19" s="69"/>
      <c r="AB19" s="66"/>
      <c r="AC19" s="68"/>
      <c r="AD19" s="70">
        <f t="shared" si="1"/>
        <v>0</v>
      </c>
      <c r="AF19" s="71" t="e">
        <f t="shared" si="2"/>
        <v>#DIV/0!</v>
      </c>
      <c r="AG19" s="72">
        <f t="shared" si="3"/>
        <v>0</v>
      </c>
      <c r="AH19" s="70">
        <f t="shared" si="11"/>
        <v>0</v>
      </c>
      <c r="AI19" s="70">
        <f t="shared" si="5"/>
        <v>0</v>
      </c>
      <c r="AJ19" s="88"/>
      <c r="AK19" s="90">
        <f t="shared" si="6"/>
        <v>0</v>
      </c>
      <c r="AL19" s="76">
        <f t="shared" si="7"/>
        <v>387</v>
      </c>
      <c r="AM19" s="76">
        <f t="shared" si="8"/>
        <v>-387</v>
      </c>
      <c r="AN19" s="90">
        <v>362</v>
      </c>
    </row>
    <row r="20" spans="2:40" ht="35.25" customHeight="1">
      <c r="B20" s="117"/>
      <c r="C20" s="113" t="s">
        <v>2</v>
      </c>
      <c r="D20" s="62">
        <v>301</v>
      </c>
      <c r="E20" s="63"/>
      <c r="F20" s="64"/>
      <c r="G20" s="64"/>
      <c r="H20" s="65">
        <f t="shared" si="9"/>
        <v>0</v>
      </c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5">
        <f t="shared" si="0"/>
        <v>0</v>
      </c>
      <c r="Y20" s="67"/>
      <c r="Z20" s="69"/>
      <c r="AA20" s="69"/>
      <c r="AB20" s="66"/>
      <c r="AC20" s="68"/>
      <c r="AD20" s="70">
        <f t="shared" si="1"/>
        <v>0</v>
      </c>
      <c r="AF20" s="71" t="e">
        <f t="shared" si="2"/>
        <v>#DIV/0!</v>
      </c>
      <c r="AG20" s="72">
        <f t="shared" si="3"/>
        <v>0</v>
      </c>
      <c r="AH20" s="70">
        <f t="shared" si="11"/>
        <v>0</v>
      </c>
      <c r="AI20" s="70">
        <f t="shared" si="5"/>
        <v>0</v>
      </c>
      <c r="AJ20" s="88"/>
      <c r="AK20" s="89">
        <f t="shared" si="6"/>
        <v>0</v>
      </c>
      <c r="AL20" s="89">
        <f t="shared" si="7"/>
        <v>301</v>
      </c>
      <c r="AM20" s="89">
        <f t="shared" si="8"/>
        <v>-301</v>
      </c>
      <c r="AN20" s="89">
        <v>296</v>
      </c>
    </row>
    <row r="21" spans="2:40" ht="35.25" customHeight="1">
      <c r="B21" s="117"/>
      <c r="C21" s="113" t="s">
        <v>1</v>
      </c>
      <c r="D21" s="62">
        <v>211</v>
      </c>
      <c r="E21" s="63"/>
      <c r="F21" s="64"/>
      <c r="G21" s="64"/>
      <c r="H21" s="65">
        <f t="shared" si="9"/>
        <v>0</v>
      </c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5">
        <f t="shared" si="0"/>
        <v>0</v>
      </c>
      <c r="Y21" s="67"/>
      <c r="Z21" s="69"/>
      <c r="AA21" s="69"/>
      <c r="AB21" s="66"/>
      <c r="AC21" s="68"/>
      <c r="AD21" s="70">
        <f t="shared" si="1"/>
        <v>0</v>
      </c>
      <c r="AF21" s="71" t="e">
        <f t="shared" si="2"/>
        <v>#DIV/0!</v>
      </c>
      <c r="AG21" s="72">
        <f t="shared" si="3"/>
        <v>0</v>
      </c>
      <c r="AH21" s="70">
        <f t="shared" si="11"/>
        <v>0</v>
      </c>
      <c r="AI21" s="70">
        <f t="shared" si="5"/>
        <v>0</v>
      </c>
      <c r="AJ21" s="88"/>
      <c r="AK21" s="89">
        <f t="shared" si="6"/>
        <v>0</v>
      </c>
      <c r="AL21" s="89">
        <f t="shared" si="7"/>
        <v>211</v>
      </c>
      <c r="AM21" s="89">
        <f t="shared" si="8"/>
        <v>-211</v>
      </c>
      <c r="AN21" s="89">
        <v>208</v>
      </c>
    </row>
    <row r="22" spans="2:40" ht="35.25" customHeight="1">
      <c r="B22" s="117"/>
      <c r="C22" s="113" t="s">
        <v>56</v>
      </c>
      <c r="D22" s="30">
        <v>182</v>
      </c>
      <c r="E22" s="63"/>
      <c r="F22" s="64"/>
      <c r="G22" s="64"/>
      <c r="H22" s="65">
        <f t="shared" si="9"/>
        <v>0</v>
      </c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5">
        <f t="shared" si="0"/>
        <v>0</v>
      </c>
      <c r="Y22" s="67"/>
      <c r="Z22" s="69"/>
      <c r="AA22" s="69"/>
      <c r="AB22" s="66"/>
      <c r="AC22" s="112" t="s">
        <v>54</v>
      </c>
      <c r="AD22" s="70" t="e">
        <f t="shared" si="1"/>
        <v>#VALUE!</v>
      </c>
      <c r="AF22" s="71" t="e">
        <f t="shared" si="2"/>
        <v>#VALUE!</v>
      </c>
      <c r="AG22" s="72" t="e">
        <f t="shared" si="3"/>
        <v>#VALUE!</v>
      </c>
      <c r="AH22" s="70" t="e">
        <f t="shared" si="11"/>
        <v>#VALUE!</v>
      </c>
      <c r="AI22" s="70" t="e">
        <f t="shared" si="5"/>
        <v>#VALUE!</v>
      </c>
      <c r="AJ22" s="88"/>
      <c r="AK22" s="89" t="e">
        <f t="shared" si="6"/>
        <v>#VALUE!</v>
      </c>
      <c r="AL22" s="89">
        <f t="shared" si="7"/>
        <v>182</v>
      </c>
      <c r="AM22" s="89" t="e">
        <f t="shared" si="8"/>
        <v>#VALUE!</v>
      </c>
      <c r="AN22" s="89">
        <v>179</v>
      </c>
    </row>
    <row r="23" spans="2:40" hidden="1">
      <c r="B23" s="118" t="s">
        <v>11</v>
      </c>
      <c r="C23" s="91" t="s">
        <v>5</v>
      </c>
      <c r="D23" s="92">
        <v>699</v>
      </c>
      <c r="E23" s="92"/>
      <c r="F23" s="93">
        <v>365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4"/>
      <c r="Z23" s="95"/>
      <c r="AA23" s="96"/>
      <c r="AB23" s="70">
        <f t="shared" ref="AB23:AB28" si="12">Z23*3041371</f>
        <v>0</v>
      </c>
      <c r="AC23" s="95">
        <f t="shared" ref="AC23:AC28" si="13">(7300*104/4)</f>
        <v>189800</v>
      </c>
      <c r="AD23" s="70">
        <f t="shared" si="1"/>
        <v>189800</v>
      </c>
      <c r="AF23" s="97"/>
    </row>
    <row r="24" spans="2:40" hidden="1">
      <c r="B24" s="118"/>
      <c r="C24" s="91" t="s">
        <v>4</v>
      </c>
      <c r="D24" s="92">
        <v>582</v>
      </c>
      <c r="E24" s="92"/>
      <c r="F24" s="93">
        <v>365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4"/>
      <c r="Z24" s="95"/>
      <c r="AA24" s="96"/>
      <c r="AB24" s="70">
        <f t="shared" si="12"/>
        <v>0</v>
      </c>
      <c r="AC24" s="95">
        <f t="shared" si="13"/>
        <v>189800</v>
      </c>
      <c r="AD24" s="70">
        <f t="shared" si="1"/>
        <v>189800</v>
      </c>
      <c r="AF24" s="97"/>
    </row>
    <row r="25" spans="2:40" hidden="1">
      <c r="B25" s="118"/>
      <c r="C25" s="91" t="s">
        <v>3</v>
      </c>
      <c r="D25" s="92">
        <v>502</v>
      </c>
      <c r="E25" s="92"/>
      <c r="F25" s="93">
        <v>365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4"/>
      <c r="Z25" s="95"/>
      <c r="AA25" s="96"/>
      <c r="AB25" s="70">
        <f t="shared" si="12"/>
        <v>0</v>
      </c>
      <c r="AC25" s="95">
        <f t="shared" si="13"/>
        <v>189800</v>
      </c>
      <c r="AD25" s="70">
        <f t="shared" si="1"/>
        <v>189800</v>
      </c>
      <c r="AF25" s="97"/>
    </row>
    <row r="26" spans="2:40" hidden="1">
      <c r="B26" s="118"/>
      <c r="C26" s="91" t="s">
        <v>2</v>
      </c>
      <c r="D26" s="92">
        <v>415</v>
      </c>
      <c r="E26" s="92"/>
      <c r="F26" s="93">
        <v>365</v>
      </c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4"/>
      <c r="Z26" s="95"/>
      <c r="AA26" s="96"/>
      <c r="AB26" s="70">
        <f t="shared" si="12"/>
        <v>0</v>
      </c>
      <c r="AC26" s="95">
        <f t="shared" si="13"/>
        <v>189800</v>
      </c>
      <c r="AD26" s="70">
        <f t="shared" si="1"/>
        <v>189800</v>
      </c>
      <c r="AF26" s="97"/>
    </row>
    <row r="27" spans="2:40" hidden="1">
      <c r="B27" s="118"/>
      <c r="C27" s="91" t="s">
        <v>1</v>
      </c>
      <c r="D27" s="92">
        <v>326</v>
      </c>
      <c r="E27" s="92"/>
      <c r="F27" s="93">
        <v>365</v>
      </c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4"/>
      <c r="Z27" s="95"/>
      <c r="AA27" s="96"/>
      <c r="AB27" s="70">
        <f t="shared" si="12"/>
        <v>0</v>
      </c>
      <c r="AC27" s="95">
        <f t="shared" si="13"/>
        <v>189800</v>
      </c>
      <c r="AD27" s="70">
        <f t="shared" si="1"/>
        <v>189800</v>
      </c>
      <c r="AF27" s="97"/>
    </row>
    <row r="28" spans="2:40" ht="16.5" hidden="1" customHeight="1">
      <c r="B28" s="118"/>
      <c r="C28" s="91" t="s">
        <v>0</v>
      </c>
      <c r="D28" s="92">
        <v>289</v>
      </c>
      <c r="E28" s="92"/>
      <c r="F28" s="93">
        <v>365</v>
      </c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4"/>
      <c r="Z28" s="95"/>
      <c r="AA28" s="96"/>
      <c r="AB28" s="70">
        <f t="shared" si="12"/>
        <v>0</v>
      </c>
      <c r="AC28" s="95">
        <f t="shared" si="13"/>
        <v>189800</v>
      </c>
      <c r="AD28" s="70">
        <f t="shared" si="1"/>
        <v>189800</v>
      </c>
      <c r="AF28" s="97"/>
    </row>
  </sheetData>
  <mergeCells count="4">
    <mergeCell ref="B5:B10"/>
    <mergeCell ref="B11:B16"/>
    <mergeCell ref="B17:B22"/>
    <mergeCell ref="B23:B28"/>
  </mergeCells>
  <phoneticPr fontId="2"/>
  <pageMargins left="0.86614173228346458" right="0.55118110236220474" top="0.74803149606299213" bottom="0.74803149606299213" header="0.31496062992125984" footer="0.31496062992125984"/>
  <pageSetup paperSize="9" scale="45" orientation="landscape" r:id="rId1"/>
  <colBreaks count="1" manualBreakCount="1">
    <brk id="36" max="31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AO25"/>
  <sheetViews>
    <sheetView showGridLines="0" view="pageBreakPreview" topLeftCell="A7" zoomScale="70" zoomScaleNormal="85" zoomScaleSheetLayoutView="70" workbookViewId="0">
      <pane xSplit="5" topLeftCell="F1" activePane="topRight" state="frozen"/>
      <selection activeCell="A2" sqref="A2"/>
      <selection pane="topRight" activeCell="D14" sqref="D14"/>
    </sheetView>
  </sheetViews>
  <sheetFormatPr defaultRowHeight="14.25"/>
  <cols>
    <col min="2" max="2" width="13" customWidth="1"/>
    <col min="3" max="3" width="14.125" customWidth="1"/>
    <col min="4" max="4" width="6.25" customWidth="1"/>
    <col min="5" max="7" width="5.5" customWidth="1"/>
    <col min="8" max="8" width="15.375" customWidth="1"/>
    <col min="9" max="10" width="11.125" customWidth="1"/>
    <col min="11" max="15" width="13.125" customWidth="1"/>
    <col min="16" max="16" width="14.375" customWidth="1"/>
    <col min="17" max="17" width="10.75" customWidth="1"/>
    <col min="18" max="18" width="12.75" customWidth="1"/>
    <col min="19" max="19" width="11.625" customWidth="1"/>
    <col min="20" max="20" width="13.875" customWidth="1"/>
    <col min="21" max="23" width="12.75" customWidth="1"/>
    <col min="24" max="24" width="14.75" customWidth="1"/>
    <col min="25" max="25" width="3.75" customWidth="1"/>
    <col min="26" max="26" width="9.5" customWidth="1"/>
    <col min="27" max="27" width="8.75" customWidth="1"/>
    <col min="28" max="28" width="14.5" customWidth="1"/>
    <col min="29" max="29" width="16.5" customWidth="1"/>
    <col min="30" max="30" width="15.375" customWidth="1"/>
    <col min="31" max="31" width="4.75" customWidth="1"/>
    <col min="32" max="32" width="13.875" customWidth="1"/>
    <col min="33" max="33" width="15.125" hidden="1" customWidth="1"/>
    <col min="34" max="34" width="13" customWidth="1"/>
    <col min="35" max="35" width="13.625" customWidth="1"/>
    <col min="36" max="36" width="2.625" style="12" customWidth="1"/>
    <col min="37" max="37" width="13.125" hidden="1" customWidth="1"/>
    <col min="38" max="38" width="9" hidden="1" customWidth="1"/>
    <col min="39" max="39" width="10.875" hidden="1" customWidth="1"/>
    <col min="40" max="40" width="8.625" hidden="1" customWidth="1"/>
    <col min="41" max="41" width="8.75" customWidth="1"/>
  </cols>
  <sheetData>
    <row r="1" spans="2:41" ht="37.5" customHeight="1">
      <c r="B1" s="98" t="s">
        <v>53</v>
      </c>
    </row>
    <row r="2" spans="2:41" ht="32.25" customHeight="1">
      <c r="B2" s="121"/>
      <c r="C2" s="122"/>
      <c r="D2" s="122"/>
      <c r="E2" s="122"/>
      <c r="F2" s="122"/>
      <c r="G2" s="122"/>
      <c r="H2" s="123"/>
    </row>
    <row r="3" spans="2:41" s="19" customFormat="1" ht="32.25" customHeight="1">
      <c r="B3" s="18"/>
      <c r="AJ3" s="12"/>
    </row>
    <row r="4" spans="2:41" s="19" customFormat="1" ht="32.25" customHeight="1">
      <c r="B4" s="18"/>
      <c r="AJ4" s="12"/>
    </row>
    <row r="5" spans="2:41" ht="50.25" customHeight="1">
      <c r="B5" s="20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9" t="s">
        <v>45</v>
      </c>
      <c r="Y5" s="16"/>
      <c r="Z5" s="20" t="s">
        <v>18</v>
      </c>
      <c r="AA5" s="21"/>
      <c r="AB5" s="21"/>
      <c r="AC5" s="21"/>
      <c r="AD5" s="29" t="s">
        <v>45</v>
      </c>
      <c r="AE5" s="16"/>
      <c r="AF5" s="20" t="s">
        <v>17</v>
      </c>
      <c r="AG5" s="21"/>
      <c r="AH5" s="21"/>
      <c r="AI5" s="21"/>
      <c r="AJ5" s="17"/>
      <c r="AK5" s="20" t="s">
        <v>19</v>
      </c>
      <c r="AL5" s="20"/>
      <c r="AM5" s="22"/>
      <c r="AN5" s="22"/>
      <c r="AO5" s="103"/>
    </row>
    <row r="6" spans="2:41" ht="97.5" customHeight="1">
      <c r="B6" s="32" t="s">
        <v>6</v>
      </c>
      <c r="C6" s="32" t="s">
        <v>9</v>
      </c>
      <c r="D6" s="32" t="s">
        <v>10</v>
      </c>
      <c r="E6" s="33" t="s">
        <v>16</v>
      </c>
      <c r="F6" s="33" t="s">
        <v>12</v>
      </c>
      <c r="G6" s="33" t="s">
        <v>55</v>
      </c>
      <c r="H6" s="32" t="s">
        <v>13</v>
      </c>
      <c r="I6" s="34" t="s">
        <v>30</v>
      </c>
      <c r="J6" s="34" t="s">
        <v>31</v>
      </c>
      <c r="K6" s="34" t="s">
        <v>32</v>
      </c>
      <c r="L6" s="34" t="s">
        <v>33</v>
      </c>
      <c r="M6" s="34" t="s">
        <v>34</v>
      </c>
      <c r="N6" s="34" t="s">
        <v>35</v>
      </c>
      <c r="O6" s="34" t="s">
        <v>36</v>
      </c>
      <c r="P6" s="34" t="s">
        <v>37</v>
      </c>
      <c r="Q6" s="34" t="s">
        <v>38</v>
      </c>
      <c r="R6" s="34" t="s">
        <v>39</v>
      </c>
      <c r="S6" s="34" t="s">
        <v>40</v>
      </c>
      <c r="T6" s="34" t="s">
        <v>41</v>
      </c>
      <c r="U6" s="34" t="s">
        <v>42</v>
      </c>
      <c r="V6" s="34" t="s">
        <v>43</v>
      </c>
      <c r="W6" s="34" t="s">
        <v>44</v>
      </c>
      <c r="X6" s="35" t="s">
        <v>24</v>
      </c>
      <c r="Y6" s="36"/>
      <c r="Z6" s="33" t="s">
        <v>46</v>
      </c>
      <c r="AA6" s="33" t="s">
        <v>47</v>
      </c>
      <c r="AB6" s="33" t="s">
        <v>51</v>
      </c>
      <c r="AC6" s="33" t="s">
        <v>52</v>
      </c>
      <c r="AD6" s="35" t="s">
        <v>25</v>
      </c>
      <c r="AE6" s="31"/>
      <c r="AF6" s="37" t="s">
        <v>26</v>
      </c>
      <c r="AG6" s="38" t="s">
        <v>27</v>
      </c>
      <c r="AH6" s="38" t="s">
        <v>28</v>
      </c>
      <c r="AI6" s="38" t="s">
        <v>29</v>
      </c>
      <c r="AJ6" s="109"/>
      <c r="AK6" s="104" t="s">
        <v>22</v>
      </c>
      <c r="AL6" s="11" t="s">
        <v>23</v>
      </c>
      <c r="AM6" s="6" t="s">
        <v>21</v>
      </c>
      <c r="AN6" s="10" t="s">
        <v>20</v>
      </c>
      <c r="AO6" s="4"/>
    </row>
    <row r="7" spans="2:41" ht="35.25" customHeight="1">
      <c r="B7" s="119" t="s">
        <v>48</v>
      </c>
      <c r="C7" s="114" t="s">
        <v>5</v>
      </c>
      <c r="D7" s="30">
        <v>668</v>
      </c>
      <c r="E7" s="26"/>
      <c r="F7" s="27"/>
      <c r="G7" s="27"/>
      <c r="H7" s="2">
        <f>D7*E7*F7*G7</f>
        <v>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">
        <f>SUM(H7:W7)</f>
        <v>0</v>
      </c>
      <c r="Y7" s="3"/>
      <c r="Z7" s="24"/>
      <c r="AA7" s="25"/>
      <c r="AB7" s="23"/>
      <c r="AC7" s="24"/>
      <c r="AD7" s="5">
        <f>AB7+AC7</f>
        <v>0</v>
      </c>
      <c r="AF7" s="13" t="e">
        <f t="shared" ref="AF7:AF11" si="0">AD7/X7</f>
        <v>#DIV/0!</v>
      </c>
      <c r="AG7" s="14">
        <f>ROUNDDOWN(AD7/0.6,-3)</f>
        <v>0</v>
      </c>
      <c r="AH7" s="5" t="e">
        <f>ROUNDDOWN(AG7/E7,-3)</f>
        <v>#DIV/0!</v>
      </c>
      <c r="AI7" s="28" t="e">
        <f>AH7/F7</f>
        <v>#DIV/0!</v>
      </c>
      <c r="AJ7" s="110"/>
      <c r="AK7" s="105" t="e">
        <f>ROUNDDOWN(AI7/10,0)</f>
        <v>#DIV/0!</v>
      </c>
      <c r="AL7" s="7">
        <f>D7</f>
        <v>668</v>
      </c>
      <c r="AM7" s="8" t="e">
        <f>AK7-AL7</f>
        <v>#DIV/0!</v>
      </c>
      <c r="AN7" s="100">
        <v>639</v>
      </c>
      <c r="AO7" s="4"/>
    </row>
    <row r="8" spans="2:41" ht="35.25" customHeight="1">
      <c r="B8" s="119"/>
      <c r="C8" s="114" t="s">
        <v>4</v>
      </c>
      <c r="D8" s="30">
        <v>552</v>
      </c>
      <c r="E8" s="26"/>
      <c r="F8" s="27"/>
      <c r="G8" s="27"/>
      <c r="H8" s="2">
        <f t="shared" ref="H8:H24" si="1">D8*E8*F8*G8</f>
        <v>0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">
        <f t="shared" ref="X8:X24" si="2">SUM(H8:W8)</f>
        <v>0</v>
      </c>
      <c r="Y8" s="3"/>
      <c r="Z8" s="24"/>
      <c r="AA8" s="25"/>
      <c r="AB8" s="23"/>
      <c r="AC8" s="24"/>
      <c r="AD8" s="5">
        <f t="shared" ref="AD8:AD24" si="3">AB8+AC8</f>
        <v>0</v>
      </c>
      <c r="AF8" s="13" t="e">
        <f t="shared" si="0"/>
        <v>#DIV/0!</v>
      </c>
      <c r="AG8" s="14">
        <f t="shared" ref="AG8:AG24" si="4">ROUNDDOWN(AD8/0.6,-3)</f>
        <v>0</v>
      </c>
      <c r="AH8" s="5" t="e">
        <f t="shared" ref="AH8:AH24" si="5">ROUNDDOWN(AG8/E8,-3)</f>
        <v>#DIV/0!</v>
      </c>
      <c r="AI8" s="28" t="e">
        <f t="shared" ref="AI8:AI24" si="6">AH8/F8</f>
        <v>#DIV/0!</v>
      </c>
      <c r="AJ8" s="110"/>
      <c r="AK8" s="105" t="e">
        <f t="shared" ref="AK8:AK24" si="7">ROUNDDOWN(AI8/10,0)</f>
        <v>#DIV/0!</v>
      </c>
      <c r="AL8" s="7">
        <f>D8</f>
        <v>552</v>
      </c>
      <c r="AM8" s="8" t="e">
        <f t="shared" ref="AM8:AM9" si="8">AK8-AL8</f>
        <v>#DIV/0!</v>
      </c>
      <c r="AN8" s="100">
        <v>523</v>
      </c>
      <c r="AO8" s="4"/>
    </row>
    <row r="9" spans="2:41" ht="35.25" customHeight="1">
      <c r="B9" s="119"/>
      <c r="C9" s="114" t="s">
        <v>3</v>
      </c>
      <c r="D9" s="30">
        <v>471</v>
      </c>
      <c r="E9" s="26"/>
      <c r="F9" s="27"/>
      <c r="G9" s="27"/>
      <c r="H9" s="2">
        <f t="shared" si="1"/>
        <v>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">
        <f t="shared" si="2"/>
        <v>0</v>
      </c>
      <c r="Y9" s="3"/>
      <c r="Z9" s="24"/>
      <c r="AA9" s="25"/>
      <c r="AB9" s="23"/>
      <c r="AC9" s="24"/>
      <c r="AD9" s="5">
        <f t="shared" si="3"/>
        <v>0</v>
      </c>
      <c r="AF9" s="13" t="e">
        <f t="shared" si="0"/>
        <v>#DIV/0!</v>
      </c>
      <c r="AG9" s="14">
        <f t="shared" si="4"/>
        <v>0</v>
      </c>
      <c r="AH9" s="5" t="e">
        <f t="shared" si="5"/>
        <v>#DIV/0!</v>
      </c>
      <c r="AI9" s="28" t="e">
        <f t="shared" si="6"/>
        <v>#DIV/0!</v>
      </c>
      <c r="AJ9" s="110"/>
      <c r="AK9" s="105" t="e">
        <f t="shared" si="7"/>
        <v>#DIV/0!</v>
      </c>
      <c r="AL9" s="7">
        <f>D9</f>
        <v>471</v>
      </c>
      <c r="AM9" s="8" t="e">
        <f t="shared" si="8"/>
        <v>#DIV/0!</v>
      </c>
      <c r="AN9" s="100">
        <v>445</v>
      </c>
      <c r="AO9" s="4"/>
    </row>
    <row r="10" spans="2:41" ht="35.25" customHeight="1">
      <c r="B10" s="119"/>
      <c r="C10" s="114" t="s">
        <v>2</v>
      </c>
      <c r="D10" s="30">
        <v>385</v>
      </c>
      <c r="E10" s="26"/>
      <c r="F10" s="27"/>
      <c r="G10" s="27"/>
      <c r="H10" s="2">
        <f t="shared" si="1"/>
        <v>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">
        <f t="shared" si="2"/>
        <v>0</v>
      </c>
      <c r="Y10" s="3"/>
      <c r="Z10" s="24"/>
      <c r="AA10" s="25"/>
      <c r="AB10" s="23"/>
      <c r="AC10" s="24"/>
      <c r="AD10" s="5">
        <f t="shared" si="3"/>
        <v>0</v>
      </c>
      <c r="AF10" s="13" t="e">
        <f t="shared" si="0"/>
        <v>#DIV/0!</v>
      </c>
      <c r="AG10" s="14">
        <f t="shared" si="4"/>
        <v>0</v>
      </c>
      <c r="AH10" s="5" t="e">
        <f t="shared" si="5"/>
        <v>#DIV/0!</v>
      </c>
      <c r="AI10" s="28" t="e">
        <f t="shared" si="6"/>
        <v>#DIV/0!</v>
      </c>
      <c r="AJ10" s="111"/>
      <c r="AK10" s="106" t="e">
        <f t="shared" si="7"/>
        <v>#DIV/0!</v>
      </c>
      <c r="AL10" s="15">
        <f>D10</f>
        <v>385</v>
      </c>
      <c r="AM10" s="15" t="e">
        <f>AK10-AL10</f>
        <v>#DIV/0!</v>
      </c>
      <c r="AN10" s="101">
        <v>379</v>
      </c>
      <c r="AO10" s="4"/>
    </row>
    <row r="11" spans="2:41" ht="35.25" customHeight="1">
      <c r="B11" s="119"/>
      <c r="C11" s="114" t="s">
        <v>1</v>
      </c>
      <c r="D11" s="30">
        <v>295</v>
      </c>
      <c r="E11" s="26"/>
      <c r="F11" s="27"/>
      <c r="G11" s="27"/>
      <c r="H11" s="2">
        <f t="shared" si="1"/>
        <v>0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">
        <f t="shared" si="2"/>
        <v>0</v>
      </c>
      <c r="Y11" s="3"/>
      <c r="Z11" s="24"/>
      <c r="AA11" s="25"/>
      <c r="AB11" s="23"/>
      <c r="AC11" s="24"/>
      <c r="AD11" s="5">
        <f t="shared" si="3"/>
        <v>0</v>
      </c>
      <c r="AF11" s="13" t="e">
        <f t="shared" si="0"/>
        <v>#DIV/0!</v>
      </c>
      <c r="AG11" s="14">
        <f t="shared" si="4"/>
        <v>0</v>
      </c>
      <c r="AH11" s="5" t="e">
        <f t="shared" si="5"/>
        <v>#DIV/0!</v>
      </c>
      <c r="AI11" s="28" t="e">
        <f t="shared" si="6"/>
        <v>#DIV/0!</v>
      </c>
      <c r="AJ11" s="111"/>
      <c r="AK11" s="106" t="e">
        <f t="shared" si="7"/>
        <v>#DIV/0!</v>
      </c>
      <c r="AL11" s="15">
        <f t="shared" ref="AL11:AL12" si="9">D11</f>
        <v>295</v>
      </c>
      <c r="AM11" s="15" t="e">
        <f t="shared" ref="AM11:AM12" si="10">AK11-AL11</f>
        <v>#DIV/0!</v>
      </c>
      <c r="AN11" s="101">
        <v>291</v>
      </c>
      <c r="AO11" s="4"/>
    </row>
    <row r="12" spans="2:41" ht="35.25" customHeight="1">
      <c r="B12" s="119"/>
      <c r="C12" s="115" t="s">
        <v>56</v>
      </c>
      <c r="D12" s="30">
        <v>259</v>
      </c>
      <c r="E12" s="26"/>
      <c r="F12" s="27"/>
      <c r="G12" s="27"/>
      <c r="H12" s="2">
        <f t="shared" si="1"/>
        <v>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">
        <f t="shared" si="2"/>
        <v>0</v>
      </c>
      <c r="Y12" s="3"/>
      <c r="Z12" s="24"/>
      <c r="AA12" s="25"/>
      <c r="AB12" s="23"/>
      <c r="AC12" s="24"/>
      <c r="AD12" s="5">
        <f t="shared" si="3"/>
        <v>0</v>
      </c>
      <c r="AF12" s="13" t="e">
        <f>AD12/X12</f>
        <v>#DIV/0!</v>
      </c>
      <c r="AG12" s="14">
        <f t="shared" si="4"/>
        <v>0</v>
      </c>
      <c r="AH12" s="5" t="e">
        <f t="shared" si="5"/>
        <v>#DIV/0!</v>
      </c>
      <c r="AI12" s="28" t="e">
        <f t="shared" si="6"/>
        <v>#DIV/0!</v>
      </c>
      <c r="AJ12" s="111"/>
      <c r="AK12" s="106" t="e">
        <f t="shared" si="7"/>
        <v>#DIV/0!</v>
      </c>
      <c r="AL12" s="15">
        <f t="shared" si="9"/>
        <v>259</v>
      </c>
      <c r="AM12" s="15" t="e">
        <f t="shared" si="10"/>
        <v>#DIV/0!</v>
      </c>
      <c r="AN12" s="101">
        <v>254</v>
      </c>
      <c r="AO12" s="4"/>
    </row>
    <row r="13" spans="2:41" ht="35.25" customHeight="1">
      <c r="B13" s="120" t="s">
        <v>49</v>
      </c>
      <c r="C13" s="114" t="s">
        <v>5</v>
      </c>
      <c r="D13" s="30">
        <v>617</v>
      </c>
      <c r="E13" s="26"/>
      <c r="F13" s="27"/>
      <c r="G13" s="27"/>
      <c r="H13" s="2">
        <f t="shared" si="1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">
        <f t="shared" si="2"/>
        <v>0</v>
      </c>
      <c r="Y13" s="3"/>
      <c r="Z13" s="25"/>
      <c r="AA13" s="25"/>
      <c r="AB13" s="23"/>
      <c r="AC13" s="24"/>
      <c r="AD13" s="5">
        <f t="shared" si="3"/>
        <v>0</v>
      </c>
      <c r="AF13" s="13" t="e">
        <f t="shared" ref="AF13:AF25" si="11">AD13/X13</f>
        <v>#DIV/0!</v>
      </c>
      <c r="AG13" s="14">
        <f t="shared" si="4"/>
        <v>0</v>
      </c>
      <c r="AH13" s="5" t="e">
        <f t="shared" si="5"/>
        <v>#DIV/0!</v>
      </c>
      <c r="AI13" s="28" t="e">
        <f t="shared" si="6"/>
        <v>#DIV/0!</v>
      </c>
      <c r="AJ13" s="111"/>
      <c r="AK13" s="107" t="e">
        <f t="shared" si="7"/>
        <v>#DIV/0!</v>
      </c>
      <c r="AL13" s="8">
        <f>D13</f>
        <v>617</v>
      </c>
      <c r="AM13" s="8" t="e">
        <f>AK13-AL13</f>
        <v>#DIV/0!</v>
      </c>
      <c r="AN13" s="100">
        <v>556</v>
      </c>
      <c r="AO13" s="4"/>
    </row>
    <row r="14" spans="2:41" ht="35.25" customHeight="1">
      <c r="B14" s="120"/>
      <c r="C14" s="114" t="s">
        <v>4</v>
      </c>
      <c r="D14" s="30">
        <v>501</v>
      </c>
      <c r="E14" s="26"/>
      <c r="F14" s="27"/>
      <c r="G14" s="27"/>
      <c r="H14" s="2">
        <f t="shared" si="1"/>
        <v>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">
        <f t="shared" si="2"/>
        <v>0</v>
      </c>
      <c r="Y14" s="3"/>
      <c r="Z14" s="25"/>
      <c r="AA14" s="25"/>
      <c r="AB14" s="23"/>
      <c r="AC14" s="24"/>
      <c r="AD14" s="5">
        <f t="shared" si="3"/>
        <v>0</v>
      </c>
      <c r="AF14" s="13" t="e">
        <f t="shared" si="11"/>
        <v>#DIV/0!</v>
      </c>
      <c r="AG14" s="14">
        <f t="shared" si="4"/>
        <v>0</v>
      </c>
      <c r="AH14" s="5" t="e">
        <f t="shared" si="5"/>
        <v>#DIV/0!</v>
      </c>
      <c r="AI14" s="28" t="e">
        <f t="shared" si="6"/>
        <v>#DIV/0!</v>
      </c>
      <c r="AJ14" s="111"/>
      <c r="AK14" s="108" t="e">
        <f t="shared" si="7"/>
        <v>#DIV/0!</v>
      </c>
      <c r="AL14" s="8">
        <f t="shared" ref="AL14:AL15" si="12">D14</f>
        <v>501</v>
      </c>
      <c r="AM14" s="9" t="e">
        <f>AK14-AL14</f>
        <v>#DIV/0!</v>
      </c>
      <c r="AN14" s="102">
        <v>473</v>
      </c>
      <c r="AO14" s="4"/>
    </row>
    <row r="15" spans="2:41" ht="35.25" customHeight="1">
      <c r="B15" s="120"/>
      <c r="C15" s="114" t="s">
        <v>3</v>
      </c>
      <c r="D15" s="30">
        <v>420</v>
      </c>
      <c r="E15" s="26"/>
      <c r="F15" s="27"/>
      <c r="G15" s="27"/>
      <c r="H15" s="2">
        <f t="shared" si="1"/>
        <v>0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">
        <f>SUM(H15:W15)</f>
        <v>0</v>
      </c>
      <c r="Y15" s="3"/>
      <c r="Z15" s="25"/>
      <c r="AA15" s="25"/>
      <c r="AB15" s="23"/>
      <c r="AC15" s="24"/>
      <c r="AD15" s="5">
        <f t="shared" si="3"/>
        <v>0</v>
      </c>
      <c r="AF15" s="13" t="e">
        <f t="shared" si="11"/>
        <v>#DIV/0!</v>
      </c>
      <c r="AG15" s="14">
        <f t="shared" si="4"/>
        <v>0</v>
      </c>
      <c r="AH15" s="5" t="e">
        <f t="shared" si="5"/>
        <v>#DIV/0!</v>
      </c>
      <c r="AI15" s="28" t="e">
        <f t="shared" si="6"/>
        <v>#DIV/0!</v>
      </c>
      <c r="AJ15" s="111"/>
      <c r="AK15" s="108" t="e">
        <f t="shared" si="7"/>
        <v>#DIV/0!</v>
      </c>
      <c r="AL15" s="8">
        <f t="shared" si="12"/>
        <v>420</v>
      </c>
      <c r="AM15" s="9" t="e">
        <f>AK15-AL15</f>
        <v>#DIV/0!</v>
      </c>
      <c r="AN15" s="102">
        <v>394</v>
      </c>
      <c r="AO15" s="4"/>
    </row>
    <row r="16" spans="2:41" ht="35.25" customHeight="1">
      <c r="B16" s="120"/>
      <c r="C16" s="114" t="s">
        <v>2</v>
      </c>
      <c r="D16" s="30">
        <v>334</v>
      </c>
      <c r="E16" s="26"/>
      <c r="F16" s="27"/>
      <c r="G16" s="27"/>
      <c r="H16" s="2">
        <f t="shared" si="1"/>
        <v>0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">
        <f t="shared" si="2"/>
        <v>0</v>
      </c>
      <c r="Y16" s="3"/>
      <c r="Z16" s="25"/>
      <c r="AA16" s="25"/>
      <c r="AB16" s="23"/>
      <c r="AC16" s="24"/>
      <c r="AD16" s="5">
        <f t="shared" si="3"/>
        <v>0</v>
      </c>
      <c r="AF16" s="13" t="e">
        <f t="shared" si="11"/>
        <v>#DIV/0!</v>
      </c>
      <c r="AG16" s="14">
        <f t="shared" si="4"/>
        <v>0</v>
      </c>
      <c r="AH16" s="5" t="e">
        <f t="shared" si="5"/>
        <v>#DIV/0!</v>
      </c>
      <c r="AI16" s="28" t="e">
        <f t="shared" si="6"/>
        <v>#DIV/0!</v>
      </c>
      <c r="AJ16" s="111"/>
      <c r="AK16" s="106" t="e">
        <f t="shared" si="7"/>
        <v>#DIV/0!</v>
      </c>
      <c r="AL16" s="15">
        <f>D16</f>
        <v>334</v>
      </c>
      <c r="AM16" s="15" t="e">
        <f>AK16-AL16</f>
        <v>#DIV/0!</v>
      </c>
      <c r="AN16" s="101">
        <v>329</v>
      </c>
      <c r="AO16" s="4"/>
    </row>
    <row r="17" spans="2:41" ht="35.25" customHeight="1">
      <c r="B17" s="120"/>
      <c r="C17" s="114" t="s">
        <v>1</v>
      </c>
      <c r="D17" s="30">
        <v>244</v>
      </c>
      <c r="E17" s="26"/>
      <c r="F17" s="27"/>
      <c r="G17" s="27"/>
      <c r="H17" s="2">
        <f t="shared" si="1"/>
        <v>0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">
        <f t="shared" si="2"/>
        <v>0</v>
      </c>
      <c r="Y17" s="3"/>
      <c r="Z17" s="25"/>
      <c r="AA17" s="25"/>
      <c r="AB17" s="23"/>
      <c r="AC17" s="24"/>
      <c r="AD17" s="5">
        <f t="shared" si="3"/>
        <v>0</v>
      </c>
      <c r="AF17" s="13" t="e">
        <f t="shared" si="11"/>
        <v>#DIV/0!</v>
      </c>
      <c r="AG17" s="14">
        <f t="shared" si="4"/>
        <v>0</v>
      </c>
      <c r="AH17" s="5" t="e">
        <f t="shared" si="5"/>
        <v>#DIV/0!</v>
      </c>
      <c r="AI17" s="28" t="e">
        <f t="shared" si="6"/>
        <v>#DIV/0!</v>
      </c>
      <c r="AJ17" s="111"/>
      <c r="AK17" s="106" t="e">
        <f t="shared" si="7"/>
        <v>#DIV/0!</v>
      </c>
      <c r="AL17" s="15">
        <f t="shared" ref="AL17:AL18" si="13">D17</f>
        <v>244</v>
      </c>
      <c r="AM17" s="15" t="e">
        <f t="shared" ref="AM17:AM18" si="14">AK17-AL17</f>
        <v>#DIV/0!</v>
      </c>
      <c r="AN17" s="101">
        <v>241</v>
      </c>
      <c r="AO17" s="4"/>
    </row>
    <row r="18" spans="2:41" ht="35.25" customHeight="1">
      <c r="B18" s="120"/>
      <c r="C18" s="115" t="s">
        <v>56</v>
      </c>
      <c r="D18" s="30">
        <v>212</v>
      </c>
      <c r="E18" s="26"/>
      <c r="F18" s="27"/>
      <c r="G18" s="27"/>
      <c r="H18" s="2">
        <f t="shared" si="1"/>
        <v>0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">
        <f t="shared" si="2"/>
        <v>0</v>
      </c>
      <c r="Y18" s="3"/>
      <c r="Z18" s="25"/>
      <c r="AA18" s="25"/>
      <c r="AB18" s="23"/>
      <c r="AC18" s="24"/>
      <c r="AD18" s="5">
        <f t="shared" si="3"/>
        <v>0</v>
      </c>
      <c r="AF18" s="13" t="e">
        <f t="shared" si="11"/>
        <v>#DIV/0!</v>
      </c>
      <c r="AG18" s="14">
        <f t="shared" si="4"/>
        <v>0</v>
      </c>
      <c r="AH18" s="5" t="e">
        <f t="shared" si="5"/>
        <v>#DIV/0!</v>
      </c>
      <c r="AI18" s="28" t="e">
        <f t="shared" si="6"/>
        <v>#DIV/0!</v>
      </c>
      <c r="AJ18" s="111"/>
      <c r="AK18" s="106" t="e">
        <f t="shared" si="7"/>
        <v>#DIV/0!</v>
      </c>
      <c r="AL18" s="15">
        <f t="shared" si="13"/>
        <v>212</v>
      </c>
      <c r="AM18" s="15" t="e">
        <f t="shared" si="14"/>
        <v>#DIV/0!</v>
      </c>
      <c r="AN18" s="101">
        <v>209</v>
      </c>
      <c r="AO18" s="4"/>
    </row>
    <row r="19" spans="2:41" ht="35.25" customHeight="1">
      <c r="B19" s="120" t="s">
        <v>50</v>
      </c>
      <c r="C19" s="114" t="s">
        <v>5</v>
      </c>
      <c r="D19" s="30">
        <v>564</v>
      </c>
      <c r="E19" s="26"/>
      <c r="F19" s="27"/>
      <c r="G19" s="27"/>
      <c r="H19" s="2">
        <f t="shared" si="1"/>
        <v>0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">
        <f t="shared" si="2"/>
        <v>0</v>
      </c>
      <c r="Y19" s="3"/>
      <c r="Z19" s="25"/>
      <c r="AA19" s="25"/>
      <c r="AB19" s="23"/>
      <c r="AC19" s="24"/>
      <c r="AD19" s="5">
        <f t="shared" si="3"/>
        <v>0</v>
      </c>
      <c r="AF19" s="13" t="e">
        <f t="shared" si="11"/>
        <v>#DIV/0!</v>
      </c>
      <c r="AG19" s="14">
        <f t="shared" si="4"/>
        <v>0</v>
      </c>
      <c r="AH19" s="5" t="e">
        <f t="shared" si="5"/>
        <v>#DIV/0!</v>
      </c>
      <c r="AI19" s="28" t="e">
        <f t="shared" si="6"/>
        <v>#DIV/0!</v>
      </c>
      <c r="AJ19" s="111"/>
      <c r="AK19" s="107" t="e">
        <f t="shared" si="7"/>
        <v>#DIV/0!</v>
      </c>
      <c r="AL19" s="8">
        <f>D19</f>
        <v>564</v>
      </c>
      <c r="AM19" s="8" t="e">
        <f>AK19-AL19</f>
        <v>#DIV/0!</v>
      </c>
      <c r="AN19" s="100">
        <v>556</v>
      </c>
      <c r="AO19" s="4"/>
    </row>
    <row r="20" spans="2:41" ht="35.25" customHeight="1">
      <c r="B20" s="120"/>
      <c r="C20" s="114" t="s">
        <v>4</v>
      </c>
      <c r="D20" s="30">
        <v>467</v>
      </c>
      <c r="E20" s="26"/>
      <c r="F20" s="27"/>
      <c r="G20" s="27"/>
      <c r="H20" s="2">
        <f t="shared" si="1"/>
        <v>0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">
        <f t="shared" si="2"/>
        <v>0</v>
      </c>
      <c r="Y20" s="3"/>
      <c r="Z20" s="25"/>
      <c r="AA20" s="25"/>
      <c r="AB20" s="23"/>
      <c r="AC20" s="24"/>
      <c r="AD20" s="5">
        <f t="shared" si="3"/>
        <v>0</v>
      </c>
      <c r="AF20" s="13" t="e">
        <f t="shared" si="11"/>
        <v>#DIV/0!</v>
      </c>
      <c r="AG20" s="14">
        <f t="shared" si="4"/>
        <v>0</v>
      </c>
      <c r="AH20" s="5" t="e">
        <f t="shared" si="5"/>
        <v>#DIV/0!</v>
      </c>
      <c r="AI20" s="28" t="e">
        <f t="shared" si="6"/>
        <v>#DIV/0!</v>
      </c>
      <c r="AJ20" s="111"/>
      <c r="AK20" s="108" t="e">
        <f t="shared" si="7"/>
        <v>#DIV/0!</v>
      </c>
      <c r="AL20" s="8">
        <f t="shared" ref="AL20:AL21" si="15">D20</f>
        <v>467</v>
      </c>
      <c r="AM20" s="8" t="e">
        <f t="shared" ref="AM20:AM21" si="16">AK20-AL20</f>
        <v>#DIV/0!</v>
      </c>
      <c r="AN20" s="102">
        <v>440</v>
      </c>
      <c r="AO20" s="4"/>
    </row>
    <row r="21" spans="2:41" ht="35.25" customHeight="1">
      <c r="B21" s="120"/>
      <c r="C21" s="114" t="s">
        <v>3</v>
      </c>
      <c r="D21" s="30">
        <v>387</v>
      </c>
      <c r="E21" s="26"/>
      <c r="F21" s="27"/>
      <c r="G21" s="27"/>
      <c r="H21" s="2">
        <f t="shared" si="1"/>
        <v>0</v>
      </c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">
        <f t="shared" si="2"/>
        <v>0</v>
      </c>
      <c r="Y21" s="3"/>
      <c r="Z21" s="25"/>
      <c r="AA21" s="25"/>
      <c r="AB21" s="23"/>
      <c r="AC21" s="24"/>
      <c r="AD21" s="5">
        <f t="shared" si="3"/>
        <v>0</v>
      </c>
      <c r="AF21" s="13" t="e">
        <f t="shared" si="11"/>
        <v>#DIV/0!</v>
      </c>
      <c r="AG21" s="14">
        <f t="shared" si="4"/>
        <v>0</v>
      </c>
      <c r="AH21" s="5" t="e">
        <f t="shared" si="5"/>
        <v>#DIV/0!</v>
      </c>
      <c r="AI21" s="28" t="e">
        <f t="shared" si="6"/>
        <v>#DIV/0!</v>
      </c>
      <c r="AJ21" s="111"/>
      <c r="AK21" s="108" t="e">
        <f t="shared" si="7"/>
        <v>#DIV/0!</v>
      </c>
      <c r="AL21" s="8">
        <f t="shared" si="15"/>
        <v>387</v>
      </c>
      <c r="AM21" s="8" t="e">
        <f t="shared" si="16"/>
        <v>#DIV/0!</v>
      </c>
      <c r="AN21" s="102">
        <v>362</v>
      </c>
      <c r="AO21" s="4"/>
    </row>
    <row r="22" spans="2:41" ht="35.25" customHeight="1">
      <c r="B22" s="120"/>
      <c r="C22" s="114" t="s">
        <v>2</v>
      </c>
      <c r="D22" s="30">
        <v>301</v>
      </c>
      <c r="E22" s="26"/>
      <c r="F22" s="27"/>
      <c r="G22" s="27"/>
      <c r="H22" s="2">
        <f t="shared" si="1"/>
        <v>0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">
        <f t="shared" si="2"/>
        <v>0</v>
      </c>
      <c r="Y22" s="3"/>
      <c r="Z22" s="25"/>
      <c r="AA22" s="25"/>
      <c r="AB22" s="23"/>
      <c r="AC22" s="24"/>
      <c r="AD22" s="5">
        <f t="shared" si="3"/>
        <v>0</v>
      </c>
      <c r="AF22" s="13" t="e">
        <f t="shared" si="11"/>
        <v>#DIV/0!</v>
      </c>
      <c r="AG22" s="14">
        <f t="shared" si="4"/>
        <v>0</v>
      </c>
      <c r="AH22" s="5" t="e">
        <f t="shared" si="5"/>
        <v>#DIV/0!</v>
      </c>
      <c r="AI22" s="28" t="e">
        <f t="shared" si="6"/>
        <v>#DIV/0!</v>
      </c>
      <c r="AJ22" s="111"/>
      <c r="AK22" s="106" t="e">
        <f t="shared" si="7"/>
        <v>#DIV/0!</v>
      </c>
      <c r="AL22" s="15">
        <f>D22</f>
        <v>301</v>
      </c>
      <c r="AM22" s="15" t="e">
        <f>AK22-AL22</f>
        <v>#DIV/0!</v>
      </c>
      <c r="AN22" s="101">
        <v>296</v>
      </c>
      <c r="AO22" s="4"/>
    </row>
    <row r="23" spans="2:41" ht="35.25" customHeight="1">
      <c r="B23" s="120"/>
      <c r="C23" s="114" t="s">
        <v>1</v>
      </c>
      <c r="D23" s="30">
        <v>211</v>
      </c>
      <c r="E23" s="26"/>
      <c r="F23" s="27"/>
      <c r="G23" s="27"/>
      <c r="H23" s="2">
        <f t="shared" si="1"/>
        <v>0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">
        <f t="shared" si="2"/>
        <v>0</v>
      </c>
      <c r="Y23" s="3"/>
      <c r="Z23" s="25"/>
      <c r="AA23" s="25"/>
      <c r="AB23" s="23"/>
      <c r="AC23" s="24"/>
      <c r="AD23" s="5">
        <f t="shared" si="3"/>
        <v>0</v>
      </c>
      <c r="AF23" s="13" t="e">
        <f t="shared" si="11"/>
        <v>#DIV/0!</v>
      </c>
      <c r="AG23" s="14">
        <f t="shared" si="4"/>
        <v>0</v>
      </c>
      <c r="AH23" s="5" t="e">
        <f t="shared" si="5"/>
        <v>#DIV/0!</v>
      </c>
      <c r="AI23" s="28" t="e">
        <f t="shared" si="6"/>
        <v>#DIV/0!</v>
      </c>
      <c r="AJ23" s="111"/>
      <c r="AK23" s="106" t="e">
        <f t="shared" si="7"/>
        <v>#DIV/0!</v>
      </c>
      <c r="AL23" s="15">
        <f t="shared" ref="AL23:AL24" si="17">D23</f>
        <v>211</v>
      </c>
      <c r="AM23" s="15" t="e">
        <f t="shared" ref="AM23:AM24" si="18">AK23-AL23</f>
        <v>#DIV/0!</v>
      </c>
      <c r="AN23" s="101">
        <v>208</v>
      </c>
      <c r="AO23" s="4"/>
    </row>
    <row r="24" spans="2:41" ht="35.25" customHeight="1">
      <c r="B24" s="120"/>
      <c r="C24" s="115" t="s">
        <v>56</v>
      </c>
      <c r="D24" s="30">
        <v>182</v>
      </c>
      <c r="E24" s="26"/>
      <c r="F24" s="27"/>
      <c r="G24" s="27"/>
      <c r="H24" s="2">
        <f t="shared" si="1"/>
        <v>0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">
        <f t="shared" si="2"/>
        <v>0</v>
      </c>
      <c r="Y24" s="3"/>
      <c r="Z24" s="25"/>
      <c r="AA24" s="25"/>
      <c r="AB24" s="23"/>
      <c r="AC24" s="24"/>
      <c r="AD24" s="5">
        <f t="shared" si="3"/>
        <v>0</v>
      </c>
      <c r="AF24" s="13" t="e">
        <f t="shared" si="11"/>
        <v>#DIV/0!</v>
      </c>
      <c r="AG24" s="14">
        <f t="shared" si="4"/>
        <v>0</v>
      </c>
      <c r="AH24" s="5" t="e">
        <f t="shared" si="5"/>
        <v>#DIV/0!</v>
      </c>
      <c r="AI24" s="28" t="e">
        <f t="shared" si="6"/>
        <v>#DIV/0!</v>
      </c>
      <c r="AJ24" s="111"/>
      <c r="AK24" s="106" t="e">
        <f t="shared" si="7"/>
        <v>#DIV/0!</v>
      </c>
      <c r="AL24" s="15">
        <f t="shared" si="17"/>
        <v>182</v>
      </c>
      <c r="AM24" s="15" t="e">
        <f t="shared" si="18"/>
        <v>#DIV/0!</v>
      </c>
      <c r="AN24" s="101">
        <v>179</v>
      </c>
      <c r="AO24" s="4"/>
    </row>
    <row r="25" spans="2:41" ht="46.5" customHeight="1">
      <c r="X25" s="2">
        <f>SUM(X7:X24)</f>
        <v>0</v>
      </c>
      <c r="AD25" s="2">
        <f>SUM(AD7:AD24)</f>
        <v>0</v>
      </c>
      <c r="AF25" s="99" t="e">
        <f t="shared" si="11"/>
        <v>#DIV/0!</v>
      </c>
      <c r="AG25" s="1"/>
      <c r="AH25" s="5" t="e">
        <f>SUM(AH7:AH24)</f>
        <v>#DIV/0!</v>
      </c>
      <c r="AI25" s="5" t="e">
        <f>SUM(AI7:AI24)</f>
        <v>#DIV/0!</v>
      </c>
      <c r="AO25" s="4"/>
    </row>
  </sheetData>
  <mergeCells count="4">
    <mergeCell ref="B7:B12"/>
    <mergeCell ref="B13:B18"/>
    <mergeCell ref="B19:B24"/>
    <mergeCell ref="B2:H2"/>
  </mergeCells>
  <phoneticPr fontId="2"/>
  <pageMargins left="0.86614173228346458" right="0.55118110236220474" top="0.74803149606299213" bottom="0.74803149606299213" header="0.31496062992125984" footer="0.31496062992125984"/>
  <pageSetup paperSize="9" scale="32" orientation="landscape" r:id="rId1"/>
  <colBreaks count="1" manualBreakCount="1">
    <brk id="36" min="2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B1:AO25"/>
  <sheetViews>
    <sheetView showGridLines="0" view="pageBreakPreview" topLeftCell="A10" zoomScale="70" zoomScaleNormal="85" zoomScaleSheetLayoutView="70" workbookViewId="0">
      <pane xSplit="5" topLeftCell="F1" activePane="topRight" state="frozen"/>
      <selection activeCell="A2" sqref="A2"/>
      <selection pane="topRight" activeCell="D14" sqref="D14"/>
    </sheetView>
  </sheetViews>
  <sheetFormatPr defaultRowHeight="14.25"/>
  <cols>
    <col min="2" max="2" width="13" customWidth="1"/>
    <col min="3" max="3" width="14.125" customWidth="1"/>
    <col min="4" max="4" width="6.25" customWidth="1"/>
    <col min="5" max="7" width="5.5" customWidth="1"/>
    <col min="8" max="8" width="15.375" customWidth="1"/>
    <col min="9" max="10" width="11.125" customWidth="1"/>
    <col min="11" max="15" width="13.125" customWidth="1"/>
    <col min="16" max="16" width="14.375" customWidth="1"/>
    <col min="17" max="17" width="10.75" customWidth="1"/>
    <col min="18" max="18" width="12.75" customWidth="1"/>
    <col min="19" max="19" width="11.625" customWidth="1"/>
    <col min="20" max="20" width="13.875" customWidth="1"/>
    <col min="21" max="23" width="12.75" customWidth="1"/>
    <col min="24" max="24" width="14.75" customWidth="1"/>
    <col min="25" max="25" width="3.75" customWidth="1"/>
    <col min="26" max="26" width="9.5" customWidth="1"/>
    <col min="27" max="27" width="8.75" customWidth="1"/>
    <col min="28" max="28" width="14.5" customWidth="1"/>
    <col min="29" max="29" width="16.5" customWidth="1"/>
    <col min="30" max="30" width="15.375" customWidth="1"/>
    <col min="31" max="31" width="4.75" customWidth="1"/>
    <col min="32" max="32" width="13.875" customWidth="1"/>
    <col min="33" max="33" width="15.125" hidden="1" customWidth="1"/>
    <col min="34" max="34" width="13" customWidth="1"/>
    <col min="35" max="35" width="13.625" customWidth="1"/>
    <col min="36" max="36" width="2.625" style="12" customWidth="1"/>
    <col min="37" max="37" width="13.125" hidden="1" customWidth="1"/>
    <col min="38" max="38" width="9" hidden="1" customWidth="1"/>
    <col min="39" max="39" width="10.875" hidden="1" customWidth="1"/>
    <col min="40" max="40" width="8.625" hidden="1" customWidth="1"/>
    <col min="41" max="41" width="8.75" customWidth="1"/>
  </cols>
  <sheetData>
    <row r="1" spans="2:41" ht="37.5" customHeight="1">
      <c r="B1" s="98" t="s">
        <v>53</v>
      </c>
    </row>
    <row r="2" spans="2:41" ht="32.25" customHeight="1">
      <c r="B2" s="121"/>
      <c r="C2" s="122"/>
      <c r="D2" s="122"/>
      <c r="E2" s="122"/>
      <c r="F2" s="122"/>
      <c r="G2" s="122"/>
      <c r="H2" s="123"/>
    </row>
    <row r="3" spans="2:41" s="19" customFormat="1" ht="32.25" customHeight="1">
      <c r="B3" s="18"/>
      <c r="AJ3" s="12"/>
    </row>
    <row r="4" spans="2:41" s="19" customFormat="1" ht="32.25" customHeight="1">
      <c r="B4" s="18"/>
      <c r="AJ4" s="12"/>
    </row>
    <row r="5" spans="2:41" ht="50.25" customHeight="1">
      <c r="B5" s="20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9" t="s">
        <v>45</v>
      </c>
      <c r="Y5" s="16"/>
      <c r="Z5" s="20" t="s">
        <v>18</v>
      </c>
      <c r="AA5" s="21"/>
      <c r="AB5" s="21"/>
      <c r="AC5" s="21"/>
      <c r="AD5" s="29" t="s">
        <v>45</v>
      </c>
      <c r="AE5" s="16"/>
      <c r="AF5" s="20" t="s">
        <v>17</v>
      </c>
      <c r="AG5" s="21"/>
      <c r="AH5" s="21"/>
      <c r="AI5" s="21"/>
      <c r="AJ5" s="17"/>
      <c r="AK5" s="20" t="s">
        <v>19</v>
      </c>
      <c r="AL5" s="20"/>
      <c r="AM5" s="22"/>
      <c r="AN5" s="22"/>
      <c r="AO5" s="103"/>
    </row>
    <row r="6" spans="2:41" ht="94.5" customHeight="1">
      <c r="B6" s="32" t="s">
        <v>6</v>
      </c>
      <c r="C6" s="32" t="s">
        <v>9</v>
      </c>
      <c r="D6" s="32" t="s">
        <v>10</v>
      </c>
      <c r="E6" s="33" t="s">
        <v>16</v>
      </c>
      <c r="F6" s="33" t="s">
        <v>12</v>
      </c>
      <c r="G6" s="33" t="s">
        <v>55</v>
      </c>
      <c r="H6" s="32" t="s">
        <v>13</v>
      </c>
      <c r="I6" s="34" t="s">
        <v>30</v>
      </c>
      <c r="J6" s="34" t="s">
        <v>31</v>
      </c>
      <c r="K6" s="34" t="s">
        <v>32</v>
      </c>
      <c r="L6" s="34" t="s">
        <v>33</v>
      </c>
      <c r="M6" s="34" t="s">
        <v>34</v>
      </c>
      <c r="N6" s="34" t="s">
        <v>35</v>
      </c>
      <c r="O6" s="34" t="s">
        <v>36</v>
      </c>
      <c r="P6" s="34" t="s">
        <v>37</v>
      </c>
      <c r="Q6" s="34" t="s">
        <v>38</v>
      </c>
      <c r="R6" s="34" t="s">
        <v>39</v>
      </c>
      <c r="S6" s="34" t="s">
        <v>40</v>
      </c>
      <c r="T6" s="34" t="s">
        <v>41</v>
      </c>
      <c r="U6" s="34" t="s">
        <v>42</v>
      </c>
      <c r="V6" s="34" t="s">
        <v>43</v>
      </c>
      <c r="W6" s="34" t="s">
        <v>44</v>
      </c>
      <c r="X6" s="35" t="s">
        <v>24</v>
      </c>
      <c r="Y6" s="36"/>
      <c r="Z6" s="33" t="s">
        <v>46</v>
      </c>
      <c r="AA6" s="33" t="s">
        <v>47</v>
      </c>
      <c r="AB6" s="33" t="s">
        <v>51</v>
      </c>
      <c r="AC6" s="33" t="s">
        <v>52</v>
      </c>
      <c r="AD6" s="35" t="s">
        <v>25</v>
      </c>
      <c r="AE6" s="31"/>
      <c r="AF6" s="37" t="s">
        <v>26</v>
      </c>
      <c r="AG6" s="38" t="s">
        <v>27</v>
      </c>
      <c r="AH6" s="38" t="s">
        <v>28</v>
      </c>
      <c r="AI6" s="38" t="s">
        <v>29</v>
      </c>
      <c r="AJ6" s="109"/>
      <c r="AK6" s="104" t="s">
        <v>22</v>
      </c>
      <c r="AL6" s="11" t="s">
        <v>23</v>
      </c>
      <c r="AM6" s="6" t="s">
        <v>21</v>
      </c>
      <c r="AN6" s="10" t="s">
        <v>20</v>
      </c>
      <c r="AO6" s="4"/>
    </row>
    <row r="7" spans="2:41" ht="35.25" customHeight="1">
      <c r="B7" s="119" t="s">
        <v>48</v>
      </c>
      <c r="C7" s="114" t="s">
        <v>5</v>
      </c>
      <c r="D7" s="30">
        <v>668</v>
      </c>
      <c r="E7" s="26"/>
      <c r="F7" s="27"/>
      <c r="G7" s="27"/>
      <c r="H7" s="2">
        <f>D7*E7*F7*G7</f>
        <v>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">
        <f>SUM(H7:W7)</f>
        <v>0</v>
      </c>
      <c r="Y7" s="3"/>
      <c r="Z7" s="24"/>
      <c r="AA7" s="25"/>
      <c r="AB7" s="23"/>
      <c r="AC7" s="24"/>
      <c r="AD7" s="5">
        <f>AB7+AC7</f>
        <v>0</v>
      </c>
      <c r="AF7" s="13" t="e">
        <f t="shared" ref="AF7:AF11" si="0">AD7/X7</f>
        <v>#DIV/0!</v>
      </c>
      <c r="AG7" s="14">
        <f>ROUNDDOWN(AD7/0.6,-3)</f>
        <v>0</v>
      </c>
      <c r="AH7" s="5" t="e">
        <f>ROUNDDOWN(AG7/E7,-3)</f>
        <v>#DIV/0!</v>
      </c>
      <c r="AI7" s="28" t="e">
        <f>AH7/F7</f>
        <v>#DIV/0!</v>
      </c>
      <c r="AJ7" s="110"/>
      <c r="AK7" s="105" t="e">
        <f>ROUNDDOWN(AI7/10,0)</f>
        <v>#DIV/0!</v>
      </c>
      <c r="AL7" s="7">
        <f>D7</f>
        <v>668</v>
      </c>
      <c r="AM7" s="8" t="e">
        <f>AK7-AL7</f>
        <v>#DIV/0!</v>
      </c>
      <c r="AN7" s="100">
        <v>639</v>
      </c>
      <c r="AO7" s="4"/>
    </row>
    <row r="8" spans="2:41" ht="35.25" customHeight="1">
      <c r="B8" s="119"/>
      <c r="C8" s="114" t="s">
        <v>4</v>
      </c>
      <c r="D8" s="30">
        <v>552</v>
      </c>
      <c r="E8" s="26"/>
      <c r="F8" s="27"/>
      <c r="G8" s="27"/>
      <c r="H8" s="2">
        <f t="shared" ref="H8:H24" si="1">D8*E8*F8*G8</f>
        <v>0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">
        <f t="shared" ref="X8:X24" si="2">SUM(H8:W8)</f>
        <v>0</v>
      </c>
      <c r="Y8" s="3"/>
      <c r="Z8" s="24"/>
      <c r="AA8" s="25"/>
      <c r="AB8" s="23"/>
      <c r="AC8" s="24"/>
      <c r="AD8" s="5">
        <f t="shared" ref="AD8:AD24" si="3">AB8+AC8</f>
        <v>0</v>
      </c>
      <c r="AF8" s="13" t="e">
        <f t="shared" si="0"/>
        <v>#DIV/0!</v>
      </c>
      <c r="AG8" s="14">
        <f t="shared" ref="AG8:AG24" si="4">ROUNDDOWN(AD8/0.6,-3)</f>
        <v>0</v>
      </c>
      <c r="AH8" s="5" t="e">
        <f t="shared" ref="AH8:AH24" si="5">ROUNDDOWN(AG8/E8,-3)</f>
        <v>#DIV/0!</v>
      </c>
      <c r="AI8" s="28" t="e">
        <f t="shared" ref="AI8:AI24" si="6">AH8/F8</f>
        <v>#DIV/0!</v>
      </c>
      <c r="AJ8" s="110"/>
      <c r="AK8" s="105" t="e">
        <f t="shared" ref="AK8:AK24" si="7">ROUNDDOWN(AI8/10,0)</f>
        <v>#DIV/0!</v>
      </c>
      <c r="AL8" s="7">
        <f>D8</f>
        <v>552</v>
      </c>
      <c r="AM8" s="8" t="e">
        <f t="shared" ref="AM8:AM9" si="8">AK8-AL8</f>
        <v>#DIV/0!</v>
      </c>
      <c r="AN8" s="100">
        <v>523</v>
      </c>
      <c r="AO8" s="4"/>
    </row>
    <row r="9" spans="2:41" ht="35.25" customHeight="1">
      <c r="B9" s="119"/>
      <c r="C9" s="114" t="s">
        <v>3</v>
      </c>
      <c r="D9" s="30">
        <v>471</v>
      </c>
      <c r="E9" s="26"/>
      <c r="F9" s="27"/>
      <c r="G9" s="27"/>
      <c r="H9" s="2">
        <f t="shared" si="1"/>
        <v>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">
        <f t="shared" si="2"/>
        <v>0</v>
      </c>
      <c r="Y9" s="3"/>
      <c r="Z9" s="24"/>
      <c r="AA9" s="25"/>
      <c r="AB9" s="23"/>
      <c r="AC9" s="24"/>
      <c r="AD9" s="5">
        <f t="shared" si="3"/>
        <v>0</v>
      </c>
      <c r="AF9" s="13" t="e">
        <f t="shared" si="0"/>
        <v>#DIV/0!</v>
      </c>
      <c r="AG9" s="14">
        <f t="shared" si="4"/>
        <v>0</v>
      </c>
      <c r="AH9" s="5" t="e">
        <f t="shared" si="5"/>
        <v>#DIV/0!</v>
      </c>
      <c r="AI9" s="28" t="e">
        <f t="shared" si="6"/>
        <v>#DIV/0!</v>
      </c>
      <c r="AJ9" s="110"/>
      <c r="AK9" s="105" t="e">
        <f t="shared" si="7"/>
        <v>#DIV/0!</v>
      </c>
      <c r="AL9" s="7">
        <f>D9</f>
        <v>471</v>
      </c>
      <c r="AM9" s="8" t="e">
        <f t="shared" si="8"/>
        <v>#DIV/0!</v>
      </c>
      <c r="AN9" s="100">
        <v>445</v>
      </c>
      <c r="AO9" s="4"/>
    </row>
    <row r="10" spans="2:41" ht="35.25" customHeight="1">
      <c r="B10" s="119"/>
      <c r="C10" s="114" t="s">
        <v>2</v>
      </c>
      <c r="D10" s="30">
        <v>385</v>
      </c>
      <c r="E10" s="26"/>
      <c r="F10" s="27"/>
      <c r="G10" s="27"/>
      <c r="H10" s="2">
        <f t="shared" si="1"/>
        <v>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">
        <f t="shared" si="2"/>
        <v>0</v>
      </c>
      <c r="Y10" s="3"/>
      <c r="Z10" s="24"/>
      <c r="AA10" s="25"/>
      <c r="AB10" s="23"/>
      <c r="AC10" s="24"/>
      <c r="AD10" s="5">
        <f t="shared" si="3"/>
        <v>0</v>
      </c>
      <c r="AF10" s="13" t="e">
        <f t="shared" si="0"/>
        <v>#DIV/0!</v>
      </c>
      <c r="AG10" s="14">
        <f t="shared" si="4"/>
        <v>0</v>
      </c>
      <c r="AH10" s="5" t="e">
        <f t="shared" si="5"/>
        <v>#DIV/0!</v>
      </c>
      <c r="AI10" s="28" t="e">
        <f t="shared" si="6"/>
        <v>#DIV/0!</v>
      </c>
      <c r="AJ10" s="111"/>
      <c r="AK10" s="106" t="e">
        <f t="shared" si="7"/>
        <v>#DIV/0!</v>
      </c>
      <c r="AL10" s="15">
        <f>D10</f>
        <v>385</v>
      </c>
      <c r="AM10" s="15" t="e">
        <f>AK10-AL10</f>
        <v>#DIV/0!</v>
      </c>
      <c r="AN10" s="101">
        <v>379</v>
      </c>
      <c r="AO10" s="4"/>
    </row>
    <row r="11" spans="2:41" ht="35.25" customHeight="1">
      <c r="B11" s="119"/>
      <c r="C11" s="114" t="s">
        <v>1</v>
      </c>
      <c r="D11" s="30">
        <v>295</v>
      </c>
      <c r="E11" s="26"/>
      <c r="F11" s="27"/>
      <c r="G11" s="27"/>
      <c r="H11" s="2">
        <f t="shared" si="1"/>
        <v>0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">
        <f t="shared" si="2"/>
        <v>0</v>
      </c>
      <c r="Y11" s="3"/>
      <c r="Z11" s="24"/>
      <c r="AA11" s="25"/>
      <c r="AB11" s="23"/>
      <c r="AC11" s="24"/>
      <c r="AD11" s="5">
        <f t="shared" si="3"/>
        <v>0</v>
      </c>
      <c r="AF11" s="13" t="e">
        <f t="shared" si="0"/>
        <v>#DIV/0!</v>
      </c>
      <c r="AG11" s="14">
        <f t="shared" si="4"/>
        <v>0</v>
      </c>
      <c r="AH11" s="5" t="e">
        <f t="shared" si="5"/>
        <v>#DIV/0!</v>
      </c>
      <c r="AI11" s="28" t="e">
        <f t="shared" si="6"/>
        <v>#DIV/0!</v>
      </c>
      <c r="AJ11" s="111"/>
      <c r="AK11" s="106" t="e">
        <f t="shared" si="7"/>
        <v>#DIV/0!</v>
      </c>
      <c r="AL11" s="15">
        <f t="shared" ref="AL11:AL12" si="9">D11</f>
        <v>295</v>
      </c>
      <c r="AM11" s="15" t="e">
        <f t="shared" ref="AM11:AM12" si="10">AK11-AL11</f>
        <v>#DIV/0!</v>
      </c>
      <c r="AN11" s="101">
        <v>291</v>
      </c>
      <c r="AO11" s="4"/>
    </row>
    <row r="12" spans="2:41" ht="35.25" customHeight="1">
      <c r="B12" s="119"/>
      <c r="C12" s="115" t="s">
        <v>56</v>
      </c>
      <c r="D12" s="30">
        <v>259</v>
      </c>
      <c r="E12" s="26"/>
      <c r="F12" s="27"/>
      <c r="G12" s="27"/>
      <c r="H12" s="2">
        <f t="shared" si="1"/>
        <v>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">
        <f t="shared" si="2"/>
        <v>0</v>
      </c>
      <c r="Y12" s="3"/>
      <c r="Z12" s="24"/>
      <c r="AA12" s="25"/>
      <c r="AB12" s="23"/>
      <c r="AC12" s="24"/>
      <c r="AD12" s="5">
        <f t="shared" si="3"/>
        <v>0</v>
      </c>
      <c r="AF12" s="13" t="e">
        <f>AD12/X12</f>
        <v>#DIV/0!</v>
      </c>
      <c r="AG12" s="14">
        <f t="shared" si="4"/>
        <v>0</v>
      </c>
      <c r="AH12" s="5" t="e">
        <f t="shared" si="5"/>
        <v>#DIV/0!</v>
      </c>
      <c r="AI12" s="28" t="e">
        <f t="shared" si="6"/>
        <v>#DIV/0!</v>
      </c>
      <c r="AJ12" s="111"/>
      <c r="AK12" s="106" t="e">
        <f t="shared" si="7"/>
        <v>#DIV/0!</v>
      </c>
      <c r="AL12" s="15">
        <f t="shared" si="9"/>
        <v>259</v>
      </c>
      <c r="AM12" s="15" t="e">
        <f t="shared" si="10"/>
        <v>#DIV/0!</v>
      </c>
      <c r="AN12" s="101">
        <v>254</v>
      </c>
      <c r="AO12" s="4"/>
    </row>
    <row r="13" spans="2:41" ht="35.25" customHeight="1">
      <c r="B13" s="120" t="s">
        <v>8</v>
      </c>
      <c r="C13" s="114" t="s">
        <v>5</v>
      </c>
      <c r="D13" s="30">
        <v>617</v>
      </c>
      <c r="E13" s="26"/>
      <c r="F13" s="27"/>
      <c r="G13" s="27"/>
      <c r="H13" s="2">
        <f t="shared" si="1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">
        <f t="shared" si="2"/>
        <v>0</v>
      </c>
      <c r="Y13" s="3"/>
      <c r="Z13" s="25"/>
      <c r="AA13" s="25"/>
      <c r="AB13" s="23"/>
      <c r="AC13" s="24"/>
      <c r="AD13" s="5">
        <f t="shared" si="3"/>
        <v>0</v>
      </c>
      <c r="AF13" s="13" t="e">
        <f t="shared" ref="AF13:AF25" si="11">AD13/X13</f>
        <v>#DIV/0!</v>
      </c>
      <c r="AG13" s="14">
        <f t="shared" si="4"/>
        <v>0</v>
      </c>
      <c r="AH13" s="5" t="e">
        <f t="shared" si="5"/>
        <v>#DIV/0!</v>
      </c>
      <c r="AI13" s="28" t="e">
        <f t="shared" si="6"/>
        <v>#DIV/0!</v>
      </c>
      <c r="AJ13" s="111"/>
      <c r="AK13" s="107" t="e">
        <f t="shared" si="7"/>
        <v>#DIV/0!</v>
      </c>
      <c r="AL13" s="8">
        <f>D13</f>
        <v>617</v>
      </c>
      <c r="AM13" s="8" t="e">
        <f>AK13-AL13</f>
        <v>#DIV/0!</v>
      </c>
      <c r="AN13" s="100">
        <v>556</v>
      </c>
      <c r="AO13" s="4"/>
    </row>
    <row r="14" spans="2:41" ht="35.25" customHeight="1">
      <c r="B14" s="120"/>
      <c r="C14" s="114" t="s">
        <v>4</v>
      </c>
      <c r="D14" s="30">
        <v>501</v>
      </c>
      <c r="E14" s="26"/>
      <c r="F14" s="27"/>
      <c r="G14" s="27"/>
      <c r="H14" s="2">
        <f t="shared" si="1"/>
        <v>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">
        <f t="shared" si="2"/>
        <v>0</v>
      </c>
      <c r="Y14" s="3"/>
      <c r="Z14" s="25"/>
      <c r="AA14" s="25"/>
      <c r="AB14" s="23"/>
      <c r="AC14" s="24"/>
      <c r="AD14" s="5">
        <f t="shared" si="3"/>
        <v>0</v>
      </c>
      <c r="AF14" s="13" t="e">
        <f t="shared" si="11"/>
        <v>#DIV/0!</v>
      </c>
      <c r="AG14" s="14">
        <f t="shared" si="4"/>
        <v>0</v>
      </c>
      <c r="AH14" s="5" t="e">
        <f t="shared" si="5"/>
        <v>#DIV/0!</v>
      </c>
      <c r="AI14" s="28" t="e">
        <f t="shared" si="6"/>
        <v>#DIV/0!</v>
      </c>
      <c r="AJ14" s="111"/>
      <c r="AK14" s="108" t="e">
        <f t="shared" si="7"/>
        <v>#DIV/0!</v>
      </c>
      <c r="AL14" s="8">
        <f t="shared" ref="AL14:AL15" si="12">D14</f>
        <v>501</v>
      </c>
      <c r="AM14" s="9" t="e">
        <f>AK14-AL14</f>
        <v>#DIV/0!</v>
      </c>
      <c r="AN14" s="102">
        <v>473</v>
      </c>
      <c r="AO14" s="4"/>
    </row>
    <row r="15" spans="2:41" ht="35.25" customHeight="1">
      <c r="B15" s="120"/>
      <c r="C15" s="114" t="s">
        <v>3</v>
      </c>
      <c r="D15" s="30">
        <v>420</v>
      </c>
      <c r="E15" s="26"/>
      <c r="F15" s="27"/>
      <c r="G15" s="27"/>
      <c r="H15" s="2">
        <f t="shared" si="1"/>
        <v>0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">
        <f>SUM(H15:W15)</f>
        <v>0</v>
      </c>
      <c r="Y15" s="3"/>
      <c r="Z15" s="25"/>
      <c r="AA15" s="25"/>
      <c r="AB15" s="23"/>
      <c r="AC15" s="24"/>
      <c r="AD15" s="5">
        <f t="shared" si="3"/>
        <v>0</v>
      </c>
      <c r="AF15" s="13" t="e">
        <f t="shared" si="11"/>
        <v>#DIV/0!</v>
      </c>
      <c r="AG15" s="14">
        <f t="shared" si="4"/>
        <v>0</v>
      </c>
      <c r="AH15" s="5" t="e">
        <f t="shared" si="5"/>
        <v>#DIV/0!</v>
      </c>
      <c r="AI15" s="28" t="e">
        <f t="shared" si="6"/>
        <v>#DIV/0!</v>
      </c>
      <c r="AJ15" s="111"/>
      <c r="AK15" s="108" t="e">
        <f t="shared" si="7"/>
        <v>#DIV/0!</v>
      </c>
      <c r="AL15" s="8">
        <f t="shared" si="12"/>
        <v>420</v>
      </c>
      <c r="AM15" s="9" t="e">
        <f>AK15-AL15</f>
        <v>#DIV/0!</v>
      </c>
      <c r="AN15" s="102">
        <v>394</v>
      </c>
      <c r="AO15" s="4"/>
    </row>
    <row r="16" spans="2:41" ht="35.25" customHeight="1">
      <c r="B16" s="120"/>
      <c r="C16" s="114" t="s">
        <v>2</v>
      </c>
      <c r="D16" s="30">
        <v>334</v>
      </c>
      <c r="E16" s="26"/>
      <c r="F16" s="27"/>
      <c r="G16" s="27"/>
      <c r="H16" s="2">
        <f t="shared" si="1"/>
        <v>0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">
        <f t="shared" si="2"/>
        <v>0</v>
      </c>
      <c r="Y16" s="3"/>
      <c r="Z16" s="25"/>
      <c r="AA16" s="25"/>
      <c r="AB16" s="23"/>
      <c r="AC16" s="24"/>
      <c r="AD16" s="5">
        <f t="shared" si="3"/>
        <v>0</v>
      </c>
      <c r="AF16" s="13" t="e">
        <f t="shared" si="11"/>
        <v>#DIV/0!</v>
      </c>
      <c r="AG16" s="14">
        <f t="shared" si="4"/>
        <v>0</v>
      </c>
      <c r="AH16" s="5" t="e">
        <f t="shared" si="5"/>
        <v>#DIV/0!</v>
      </c>
      <c r="AI16" s="28" t="e">
        <f t="shared" si="6"/>
        <v>#DIV/0!</v>
      </c>
      <c r="AJ16" s="111"/>
      <c r="AK16" s="106" t="e">
        <f t="shared" si="7"/>
        <v>#DIV/0!</v>
      </c>
      <c r="AL16" s="15">
        <f>D16</f>
        <v>334</v>
      </c>
      <c r="AM16" s="15" t="e">
        <f>AK16-AL16</f>
        <v>#DIV/0!</v>
      </c>
      <c r="AN16" s="101">
        <v>329</v>
      </c>
      <c r="AO16" s="4"/>
    </row>
    <row r="17" spans="2:41" ht="35.25" customHeight="1">
      <c r="B17" s="120"/>
      <c r="C17" s="114" t="s">
        <v>1</v>
      </c>
      <c r="D17" s="30">
        <v>244</v>
      </c>
      <c r="E17" s="26"/>
      <c r="F17" s="27"/>
      <c r="G17" s="27"/>
      <c r="H17" s="2">
        <f t="shared" si="1"/>
        <v>0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">
        <f t="shared" si="2"/>
        <v>0</v>
      </c>
      <c r="Y17" s="3"/>
      <c r="Z17" s="25"/>
      <c r="AA17" s="25"/>
      <c r="AB17" s="23"/>
      <c r="AC17" s="24"/>
      <c r="AD17" s="5">
        <f t="shared" si="3"/>
        <v>0</v>
      </c>
      <c r="AF17" s="13" t="e">
        <f t="shared" si="11"/>
        <v>#DIV/0!</v>
      </c>
      <c r="AG17" s="14">
        <f t="shared" si="4"/>
        <v>0</v>
      </c>
      <c r="AH17" s="5" t="e">
        <f t="shared" si="5"/>
        <v>#DIV/0!</v>
      </c>
      <c r="AI17" s="28" t="e">
        <f t="shared" si="6"/>
        <v>#DIV/0!</v>
      </c>
      <c r="AJ17" s="111"/>
      <c r="AK17" s="106" t="e">
        <f t="shared" si="7"/>
        <v>#DIV/0!</v>
      </c>
      <c r="AL17" s="15">
        <f t="shared" ref="AL17:AL18" si="13">D17</f>
        <v>244</v>
      </c>
      <c r="AM17" s="15" t="e">
        <f t="shared" ref="AM17:AM18" si="14">AK17-AL17</f>
        <v>#DIV/0!</v>
      </c>
      <c r="AN17" s="101">
        <v>241</v>
      </c>
      <c r="AO17" s="4"/>
    </row>
    <row r="18" spans="2:41" ht="35.25" customHeight="1">
      <c r="B18" s="120"/>
      <c r="C18" s="115" t="s">
        <v>56</v>
      </c>
      <c r="D18" s="30">
        <v>212</v>
      </c>
      <c r="E18" s="26"/>
      <c r="F18" s="27"/>
      <c r="G18" s="27"/>
      <c r="H18" s="2">
        <f t="shared" si="1"/>
        <v>0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">
        <f t="shared" si="2"/>
        <v>0</v>
      </c>
      <c r="Y18" s="3"/>
      <c r="Z18" s="25"/>
      <c r="AA18" s="25"/>
      <c r="AB18" s="23"/>
      <c r="AC18" s="24"/>
      <c r="AD18" s="5">
        <f t="shared" si="3"/>
        <v>0</v>
      </c>
      <c r="AF18" s="13" t="e">
        <f t="shared" si="11"/>
        <v>#DIV/0!</v>
      </c>
      <c r="AG18" s="14">
        <f t="shared" si="4"/>
        <v>0</v>
      </c>
      <c r="AH18" s="5" t="e">
        <f t="shared" si="5"/>
        <v>#DIV/0!</v>
      </c>
      <c r="AI18" s="28" t="e">
        <f t="shared" si="6"/>
        <v>#DIV/0!</v>
      </c>
      <c r="AJ18" s="111"/>
      <c r="AK18" s="106" t="e">
        <f t="shared" si="7"/>
        <v>#DIV/0!</v>
      </c>
      <c r="AL18" s="15">
        <f t="shared" si="13"/>
        <v>212</v>
      </c>
      <c r="AM18" s="15" t="e">
        <f t="shared" si="14"/>
        <v>#DIV/0!</v>
      </c>
      <c r="AN18" s="101">
        <v>209</v>
      </c>
      <c r="AO18" s="4"/>
    </row>
    <row r="19" spans="2:41" ht="35.25" customHeight="1">
      <c r="B19" s="120" t="s">
        <v>14</v>
      </c>
      <c r="C19" s="114" t="s">
        <v>5</v>
      </c>
      <c r="D19" s="30">
        <v>564</v>
      </c>
      <c r="E19" s="26"/>
      <c r="F19" s="27"/>
      <c r="G19" s="27"/>
      <c r="H19" s="2">
        <f t="shared" si="1"/>
        <v>0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">
        <f t="shared" si="2"/>
        <v>0</v>
      </c>
      <c r="Y19" s="3"/>
      <c r="Z19" s="25"/>
      <c r="AA19" s="25"/>
      <c r="AB19" s="23"/>
      <c r="AC19" s="24"/>
      <c r="AD19" s="5">
        <f t="shared" si="3"/>
        <v>0</v>
      </c>
      <c r="AF19" s="13" t="e">
        <f t="shared" si="11"/>
        <v>#DIV/0!</v>
      </c>
      <c r="AG19" s="14">
        <f t="shared" si="4"/>
        <v>0</v>
      </c>
      <c r="AH19" s="5" t="e">
        <f t="shared" si="5"/>
        <v>#DIV/0!</v>
      </c>
      <c r="AI19" s="28" t="e">
        <f t="shared" si="6"/>
        <v>#DIV/0!</v>
      </c>
      <c r="AJ19" s="111"/>
      <c r="AK19" s="107" t="e">
        <f t="shared" si="7"/>
        <v>#DIV/0!</v>
      </c>
      <c r="AL19" s="8">
        <f>D19</f>
        <v>564</v>
      </c>
      <c r="AM19" s="8" t="e">
        <f>AK19-AL19</f>
        <v>#DIV/0!</v>
      </c>
      <c r="AN19" s="100">
        <v>556</v>
      </c>
      <c r="AO19" s="4"/>
    </row>
    <row r="20" spans="2:41" ht="35.25" customHeight="1">
      <c r="B20" s="120"/>
      <c r="C20" s="114" t="s">
        <v>4</v>
      </c>
      <c r="D20" s="30">
        <v>467</v>
      </c>
      <c r="E20" s="26"/>
      <c r="F20" s="27"/>
      <c r="G20" s="27"/>
      <c r="H20" s="2">
        <f t="shared" si="1"/>
        <v>0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">
        <f t="shared" si="2"/>
        <v>0</v>
      </c>
      <c r="Y20" s="3"/>
      <c r="Z20" s="25"/>
      <c r="AA20" s="25"/>
      <c r="AB20" s="23"/>
      <c r="AC20" s="24"/>
      <c r="AD20" s="5">
        <f t="shared" si="3"/>
        <v>0</v>
      </c>
      <c r="AF20" s="13" t="e">
        <f t="shared" si="11"/>
        <v>#DIV/0!</v>
      </c>
      <c r="AG20" s="14">
        <f t="shared" si="4"/>
        <v>0</v>
      </c>
      <c r="AH20" s="5" t="e">
        <f t="shared" si="5"/>
        <v>#DIV/0!</v>
      </c>
      <c r="AI20" s="28" t="e">
        <f t="shared" si="6"/>
        <v>#DIV/0!</v>
      </c>
      <c r="AJ20" s="111"/>
      <c r="AK20" s="108" t="e">
        <f t="shared" si="7"/>
        <v>#DIV/0!</v>
      </c>
      <c r="AL20" s="8">
        <f t="shared" ref="AL20:AL21" si="15">D20</f>
        <v>467</v>
      </c>
      <c r="AM20" s="8" t="e">
        <f t="shared" ref="AM20:AM21" si="16">AK20-AL20</f>
        <v>#DIV/0!</v>
      </c>
      <c r="AN20" s="102">
        <v>440</v>
      </c>
      <c r="AO20" s="4"/>
    </row>
    <row r="21" spans="2:41" ht="35.25" customHeight="1">
      <c r="B21" s="120"/>
      <c r="C21" s="114" t="s">
        <v>3</v>
      </c>
      <c r="D21" s="30">
        <v>387</v>
      </c>
      <c r="E21" s="26"/>
      <c r="F21" s="27"/>
      <c r="G21" s="27"/>
      <c r="H21" s="2">
        <f t="shared" si="1"/>
        <v>0</v>
      </c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">
        <f t="shared" si="2"/>
        <v>0</v>
      </c>
      <c r="Y21" s="3"/>
      <c r="Z21" s="25"/>
      <c r="AA21" s="25"/>
      <c r="AB21" s="23"/>
      <c r="AC21" s="24"/>
      <c r="AD21" s="5">
        <f t="shared" si="3"/>
        <v>0</v>
      </c>
      <c r="AF21" s="13" t="e">
        <f t="shared" si="11"/>
        <v>#DIV/0!</v>
      </c>
      <c r="AG21" s="14">
        <f t="shared" si="4"/>
        <v>0</v>
      </c>
      <c r="AH21" s="5" t="e">
        <f t="shared" si="5"/>
        <v>#DIV/0!</v>
      </c>
      <c r="AI21" s="28" t="e">
        <f t="shared" si="6"/>
        <v>#DIV/0!</v>
      </c>
      <c r="AJ21" s="111"/>
      <c r="AK21" s="108" t="e">
        <f t="shared" si="7"/>
        <v>#DIV/0!</v>
      </c>
      <c r="AL21" s="8">
        <f t="shared" si="15"/>
        <v>387</v>
      </c>
      <c r="AM21" s="8" t="e">
        <f t="shared" si="16"/>
        <v>#DIV/0!</v>
      </c>
      <c r="AN21" s="102">
        <v>362</v>
      </c>
      <c r="AO21" s="4"/>
    </row>
    <row r="22" spans="2:41" ht="35.25" customHeight="1">
      <c r="B22" s="120"/>
      <c r="C22" s="114" t="s">
        <v>2</v>
      </c>
      <c r="D22" s="30">
        <v>301</v>
      </c>
      <c r="E22" s="26"/>
      <c r="F22" s="27"/>
      <c r="G22" s="27"/>
      <c r="H22" s="2">
        <f t="shared" si="1"/>
        <v>0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">
        <f t="shared" si="2"/>
        <v>0</v>
      </c>
      <c r="Y22" s="3"/>
      <c r="Z22" s="25"/>
      <c r="AA22" s="25"/>
      <c r="AB22" s="23"/>
      <c r="AC22" s="24"/>
      <c r="AD22" s="5">
        <f t="shared" si="3"/>
        <v>0</v>
      </c>
      <c r="AF22" s="13" t="e">
        <f t="shared" si="11"/>
        <v>#DIV/0!</v>
      </c>
      <c r="AG22" s="14">
        <f t="shared" si="4"/>
        <v>0</v>
      </c>
      <c r="AH22" s="5" t="e">
        <f t="shared" si="5"/>
        <v>#DIV/0!</v>
      </c>
      <c r="AI22" s="28" t="e">
        <f t="shared" si="6"/>
        <v>#DIV/0!</v>
      </c>
      <c r="AJ22" s="111"/>
      <c r="AK22" s="106" t="e">
        <f t="shared" si="7"/>
        <v>#DIV/0!</v>
      </c>
      <c r="AL22" s="15">
        <f>D22</f>
        <v>301</v>
      </c>
      <c r="AM22" s="15" t="e">
        <f>AK22-AL22</f>
        <v>#DIV/0!</v>
      </c>
      <c r="AN22" s="101">
        <v>296</v>
      </c>
      <c r="AO22" s="4"/>
    </row>
    <row r="23" spans="2:41" ht="35.25" customHeight="1">
      <c r="B23" s="120"/>
      <c r="C23" s="114" t="s">
        <v>1</v>
      </c>
      <c r="D23" s="30">
        <v>211</v>
      </c>
      <c r="E23" s="26"/>
      <c r="F23" s="27"/>
      <c r="G23" s="27"/>
      <c r="H23" s="2">
        <f t="shared" si="1"/>
        <v>0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">
        <f t="shared" si="2"/>
        <v>0</v>
      </c>
      <c r="Y23" s="3"/>
      <c r="Z23" s="25"/>
      <c r="AA23" s="25"/>
      <c r="AB23" s="23"/>
      <c r="AC23" s="24"/>
      <c r="AD23" s="5">
        <f t="shared" si="3"/>
        <v>0</v>
      </c>
      <c r="AF23" s="13" t="e">
        <f t="shared" si="11"/>
        <v>#DIV/0!</v>
      </c>
      <c r="AG23" s="14">
        <f t="shared" si="4"/>
        <v>0</v>
      </c>
      <c r="AH23" s="5" t="e">
        <f t="shared" si="5"/>
        <v>#DIV/0!</v>
      </c>
      <c r="AI23" s="28" t="e">
        <f t="shared" si="6"/>
        <v>#DIV/0!</v>
      </c>
      <c r="AJ23" s="111"/>
      <c r="AK23" s="106" t="e">
        <f t="shared" si="7"/>
        <v>#DIV/0!</v>
      </c>
      <c r="AL23" s="15">
        <f t="shared" ref="AL23:AL24" si="17">D23</f>
        <v>211</v>
      </c>
      <c r="AM23" s="15" t="e">
        <f t="shared" ref="AM23:AM24" si="18">AK23-AL23</f>
        <v>#DIV/0!</v>
      </c>
      <c r="AN23" s="101">
        <v>208</v>
      </c>
      <c r="AO23" s="4"/>
    </row>
    <row r="24" spans="2:41" ht="35.25" customHeight="1">
      <c r="B24" s="120"/>
      <c r="C24" s="115" t="s">
        <v>56</v>
      </c>
      <c r="D24" s="30">
        <v>182</v>
      </c>
      <c r="E24" s="26"/>
      <c r="F24" s="27"/>
      <c r="G24" s="27"/>
      <c r="H24" s="2">
        <f t="shared" si="1"/>
        <v>0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">
        <f t="shared" si="2"/>
        <v>0</v>
      </c>
      <c r="Y24" s="3"/>
      <c r="Z24" s="25"/>
      <c r="AA24" s="25"/>
      <c r="AB24" s="23"/>
      <c r="AC24" s="24"/>
      <c r="AD24" s="5">
        <f t="shared" si="3"/>
        <v>0</v>
      </c>
      <c r="AF24" s="13" t="e">
        <f t="shared" si="11"/>
        <v>#DIV/0!</v>
      </c>
      <c r="AG24" s="14">
        <f t="shared" si="4"/>
        <v>0</v>
      </c>
      <c r="AH24" s="5" t="e">
        <f t="shared" si="5"/>
        <v>#DIV/0!</v>
      </c>
      <c r="AI24" s="28" t="e">
        <f t="shared" si="6"/>
        <v>#DIV/0!</v>
      </c>
      <c r="AJ24" s="111"/>
      <c r="AK24" s="106" t="e">
        <f t="shared" si="7"/>
        <v>#DIV/0!</v>
      </c>
      <c r="AL24" s="15">
        <f t="shared" si="17"/>
        <v>182</v>
      </c>
      <c r="AM24" s="15" t="e">
        <f t="shared" si="18"/>
        <v>#DIV/0!</v>
      </c>
      <c r="AN24" s="101">
        <v>179</v>
      </c>
      <c r="AO24" s="4"/>
    </row>
    <row r="25" spans="2:41" ht="46.5" customHeight="1">
      <c r="X25" s="2">
        <f>SUM(X7:X24)</f>
        <v>0</v>
      </c>
      <c r="AD25" s="2">
        <f>SUM(AD7:AD24)</f>
        <v>0</v>
      </c>
      <c r="AF25" s="99" t="e">
        <f t="shared" si="11"/>
        <v>#DIV/0!</v>
      </c>
      <c r="AG25" s="1"/>
      <c r="AH25" s="5" t="e">
        <f>SUM(AH7:AH24)</f>
        <v>#DIV/0!</v>
      </c>
      <c r="AI25" s="5" t="e">
        <f>SUM(AI7:AI24)</f>
        <v>#DIV/0!</v>
      </c>
      <c r="AO25" s="4"/>
    </row>
  </sheetData>
  <mergeCells count="4">
    <mergeCell ref="B2:H2"/>
    <mergeCell ref="B7:B12"/>
    <mergeCell ref="B13:B18"/>
    <mergeCell ref="B19:B24"/>
  </mergeCells>
  <phoneticPr fontId="2"/>
  <pageMargins left="0.86614173228346458" right="0.55118110236220474" top="0.74803149606299213" bottom="0.74803149606299213" header="0.31496062992125984" footer="0.31496062992125984"/>
  <pageSetup paperSize="9" scale="32" orientation="landscape" r:id="rId1"/>
  <colBreaks count="1" manualBreakCount="1">
    <brk id="36" min="2" max="3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AO25"/>
  <sheetViews>
    <sheetView showGridLines="0" view="pageBreakPreview" topLeftCell="A8" zoomScale="70" zoomScaleNormal="85" zoomScaleSheetLayoutView="70" workbookViewId="0">
      <pane xSplit="5" topLeftCell="F1" activePane="topRight" state="frozen"/>
      <selection activeCell="A2" sqref="A2"/>
      <selection pane="topRight" activeCell="D14" sqref="D14"/>
    </sheetView>
  </sheetViews>
  <sheetFormatPr defaultRowHeight="14.25"/>
  <cols>
    <col min="2" max="2" width="13" customWidth="1"/>
    <col min="3" max="3" width="14.125" customWidth="1"/>
    <col min="4" max="4" width="6.25" customWidth="1"/>
    <col min="5" max="7" width="5.5" customWidth="1"/>
    <col min="8" max="8" width="15.375" customWidth="1"/>
    <col min="9" max="10" width="11.125" customWidth="1"/>
    <col min="11" max="15" width="13.125" customWidth="1"/>
    <col min="16" max="16" width="14.375" customWidth="1"/>
    <col min="17" max="17" width="10.75" customWidth="1"/>
    <col min="18" max="18" width="12.75" customWidth="1"/>
    <col min="19" max="19" width="11.625" customWidth="1"/>
    <col min="20" max="20" width="13.875" customWidth="1"/>
    <col min="21" max="23" width="12.75" customWidth="1"/>
    <col min="24" max="24" width="14.75" customWidth="1"/>
    <col min="25" max="25" width="3.75" customWidth="1"/>
    <col min="26" max="26" width="9.5" customWidth="1"/>
    <col min="27" max="27" width="8.75" customWidth="1"/>
    <col min="28" max="28" width="14.5" customWidth="1"/>
    <col min="29" max="29" width="16.5" customWidth="1"/>
    <col min="30" max="30" width="15.375" customWidth="1"/>
    <col min="31" max="31" width="4.75" customWidth="1"/>
    <col min="32" max="32" width="13.875" customWidth="1"/>
    <col min="33" max="33" width="15.125" hidden="1" customWidth="1"/>
    <col min="34" max="34" width="13" customWidth="1"/>
    <col min="35" max="35" width="13.625" customWidth="1"/>
    <col min="36" max="36" width="2.625" style="12" customWidth="1"/>
    <col min="37" max="37" width="13.125" hidden="1" customWidth="1"/>
    <col min="38" max="38" width="9" hidden="1" customWidth="1"/>
    <col min="39" max="39" width="10.875" hidden="1" customWidth="1"/>
    <col min="40" max="40" width="8.625" hidden="1" customWidth="1"/>
    <col min="41" max="41" width="8.75" customWidth="1"/>
  </cols>
  <sheetData>
    <row r="1" spans="2:41" ht="37.5" customHeight="1">
      <c r="B1" s="98" t="s">
        <v>53</v>
      </c>
    </row>
    <row r="2" spans="2:41" ht="32.25" customHeight="1">
      <c r="B2" s="121"/>
      <c r="C2" s="122"/>
      <c r="D2" s="122"/>
      <c r="E2" s="122"/>
      <c r="F2" s="122"/>
      <c r="G2" s="122"/>
      <c r="H2" s="123"/>
    </row>
    <row r="3" spans="2:41" s="19" customFormat="1" ht="32.25" customHeight="1">
      <c r="B3" s="18"/>
      <c r="AJ3" s="12"/>
    </row>
    <row r="4" spans="2:41" s="19" customFormat="1" ht="32.25" customHeight="1">
      <c r="B4" s="18"/>
      <c r="AJ4" s="12"/>
    </row>
    <row r="5" spans="2:41" ht="50.25" customHeight="1">
      <c r="B5" s="20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9" t="s">
        <v>45</v>
      </c>
      <c r="Y5" s="16"/>
      <c r="Z5" s="20" t="s">
        <v>18</v>
      </c>
      <c r="AA5" s="21"/>
      <c r="AB5" s="21"/>
      <c r="AC5" s="21"/>
      <c r="AD5" s="29" t="s">
        <v>45</v>
      </c>
      <c r="AE5" s="16"/>
      <c r="AF5" s="20" t="s">
        <v>17</v>
      </c>
      <c r="AG5" s="21"/>
      <c r="AH5" s="21"/>
      <c r="AI5" s="21"/>
      <c r="AJ5" s="17"/>
      <c r="AK5" s="20" t="s">
        <v>19</v>
      </c>
      <c r="AL5" s="20"/>
      <c r="AM5" s="22"/>
      <c r="AN5" s="22"/>
      <c r="AO5" s="103"/>
    </row>
    <row r="6" spans="2:41" ht="105" customHeight="1">
      <c r="B6" s="32" t="s">
        <v>6</v>
      </c>
      <c r="C6" s="32" t="s">
        <v>9</v>
      </c>
      <c r="D6" s="32" t="s">
        <v>10</v>
      </c>
      <c r="E6" s="33" t="s">
        <v>16</v>
      </c>
      <c r="F6" s="33" t="s">
        <v>12</v>
      </c>
      <c r="G6" s="33" t="s">
        <v>55</v>
      </c>
      <c r="H6" s="32" t="s">
        <v>13</v>
      </c>
      <c r="I6" s="34" t="s">
        <v>30</v>
      </c>
      <c r="J6" s="34" t="s">
        <v>31</v>
      </c>
      <c r="K6" s="34" t="s">
        <v>32</v>
      </c>
      <c r="L6" s="34" t="s">
        <v>33</v>
      </c>
      <c r="M6" s="34" t="s">
        <v>34</v>
      </c>
      <c r="N6" s="34" t="s">
        <v>35</v>
      </c>
      <c r="O6" s="34" t="s">
        <v>36</v>
      </c>
      <c r="P6" s="34" t="s">
        <v>37</v>
      </c>
      <c r="Q6" s="34" t="s">
        <v>38</v>
      </c>
      <c r="R6" s="34" t="s">
        <v>39</v>
      </c>
      <c r="S6" s="34" t="s">
        <v>40</v>
      </c>
      <c r="T6" s="34" t="s">
        <v>41</v>
      </c>
      <c r="U6" s="34" t="s">
        <v>42</v>
      </c>
      <c r="V6" s="34" t="s">
        <v>43</v>
      </c>
      <c r="W6" s="34" t="s">
        <v>44</v>
      </c>
      <c r="X6" s="35" t="s">
        <v>24</v>
      </c>
      <c r="Y6" s="36"/>
      <c r="Z6" s="33" t="s">
        <v>46</v>
      </c>
      <c r="AA6" s="33" t="s">
        <v>47</v>
      </c>
      <c r="AB6" s="33" t="s">
        <v>51</v>
      </c>
      <c r="AC6" s="33" t="s">
        <v>52</v>
      </c>
      <c r="AD6" s="35" t="s">
        <v>25</v>
      </c>
      <c r="AE6" s="31"/>
      <c r="AF6" s="37" t="s">
        <v>26</v>
      </c>
      <c r="AG6" s="38" t="s">
        <v>27</v>
      </c>
      <c r="AH6" s="38" t="s">
        <v>28</v>
      </c>
      <c r="AI6" s="38" t="s">
        <v>29</v>
      </c>
      <c r="AJ6" s="109"/>
      <c r="AK6" s="104" t="s">
        <v>22</v>
      </c>
      <c r="AL6" s="11" t="s">
        <v>23</v>
      </c>
      <c r="AM6" s="6" t="s">
        <v>21</v>
      </c>
      <c r="AN6" s="10" t="s">
        <v>20</v>
      </c>
      <c r="AO6" s="4"/>
    </row>
    <row r="7" spans="2:41" ht="35.25" customHeight="1">
      <c r="B7" s="119" t="s">
        <v>48</v>
      </c>
      <c r="C7" s="114" t="s">
        <v>5</v>
      </c>
      <c r="D7" s="30">
        <v>668</v>
      </c>
      <c r="E7" s="26"/>
      <c r="F7" s="27"/>
      <c r="G7" s="27"/>
      <c r="H7" s="2">
        <f>D7*E7*F7*G7</f>
        <v>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">
        <f>SUM(H7:W7)</f>
        <v>0</v>
      </c>
      <c r="Y7" s="3"/>
      <c r="Z7" s="24"/>
      <c r="AA7" s="25"/>
      <c r="AB7" s="23"/>
      <c r="AC7" s="24"/>
      <c r="AD7" s="5">
        <f>AB7+AC7</f>
        <v>0</v>
      </c>
      <c r="AF7" s="13" t="e">
        <f t="shared" ref="AF7:AF11" si="0">AD7/X7</f>
        <v>#DIV/0!</v>
      </c>
      <c r="AG7" s="14">
        <f>ROUNDDOWN(AD7/0.6,-3)</f>
        <v>0</v>
      </c>
      <c r="AH7" s="5" t="e">
        <f>ROUNDDOWN(AG7/E7,-3)</f>
        <v>#DIV/0!</v>
      </c>
      <c r="AI7" s="28" t="e">
        <f>AH7/F7</f>
        <v>#DIV/0!</v>
      </c>
      <c r="AJ7" s="110"/>
      <c r="AK7" s="105" t="e">
        <f>ROUNDDOWN(AI7/10,0)</f>
        <v>#DIV/0!</v>
      </c>
      <c r="AL7" s="7">
        <f>D7</f>
        <v>668</v>
      </c>
      <c r="AM7" s="8" t="e">
        <f>AK7-AL7</f>
        <v>#DIV/0!</v>
      </c>
      <c r="AN7" s="100">
        <v>639</v>
      </c>
      <c r="AO7" s="4"/>
    </row>
    <row r="8" spans="2:41" ht="35.25" customHeight="1">
      <c r="B8" s="119"/>
      <c r="C8" s="114" t="s">
        <v>4</v>
      </c>
      <c r="D8" s="30">
        <v>552</v>
      </c>
      <c r="E8" s="26"/>
      <c r="F8" s="27"/>
      <c r="G8" s="27"/>
      <c r="H8" s="2">
        <f t="shared" ref="H8:H24" si="1">D8*E8*F8*G8</f>
        <v>0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">
        <f t="shared" ref="X8:X24" si="2">SUM(H8:W8)</f>
        <v>0</v>
      </c>
      <c r="Y8" s="3"/>
      <c r="Z8" s="24"/>
      <c r="AA8" s="25"/>
      <c r="AB8" s="23"/>
      <c r="AC8" s="24"/>
      <c r="AD8" s="5">
        <f t="shared" ref="AD8:AD24" si="3">AB8+AC8</f>
        <v>0</v>
      </c>
      <c r="AF8" s="13" t="e">
        <f t="shared" si="0"/>
        <v>#DIV/0!</v>
      </c>
      <c r="AG8" s="14">
        <f t="shared" ref="AG8:AG24" si="4">ROUNDDOWN(AD8/0.6,-3)</f>
        <v>0</v>
      </c>
      <c r="AH8" s="5" t="e">
        <f t="shared" ref="AH8:AH24" si="5">ROUNDDOWN(AG8/E8,-3)</f>
        <v>#DIV/0!</v>
      </c>
      <c r="AI8" s="28" t="e">
        <f t="shared" ref="AI8:AI24" si="6">AH8/F8</f>
        <v>#DIV/0!</v>
      </c>
      <c r="AJ8" s="110"/>
      <c r="AK8" s="105" t="e">
        <f t="shared" ref="AK8:AK24" si="7">ROUNDDOWN(AI8/10,0)</f>
        <v>#DIV/0!</v>
      </c>
      <c r="AL8" s="7">
        <f>D8</f>
        <v>552</v>
      </c>
      <c r="AM8" s="8" t="e">
        <f t="shared" ref="AM8:AM9" si="8">AK8-AL8</f>
        <v>#DIV/0!</v>
      </c>
      <c r="AN8" s="100">
        <v>523</v>
      </c>
      <c r="AO8" s="4"/>
    </row>
    <row r="9" spans="2:41" ht="35.25" customHeight="1">
      <c r="B9" s="119"/>
      <c r="C9" s="114" t="s">
        <v>3</v>
      </c>
      <c r="D9" s="30">
        <v>471</v>
      </c>
      <c r="E9" s="26"/>
      <c r="F9" s="27"/>
      <c r="G9" s="27"/>
      <c r="H9" s="2">
        <f t="shared" si="1"/>
        <v>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">
        <f t="shared" si="2"/>
        <v>0</v>
      </c>
      <c r="Y9" s="3"/>
      <c r="Z9" s="24"/>
      <c r="AA9" s="25"/>
      <c r="AB9" s="23"/>
      <c r="AC9" s="24"/>
      <c r="AD9" s="5">
        <f t="shared" si="3"/>
        <v>0</v>
      </c>
      <c r="AF9" s="13" t="e">
        <f t="shared" si="0"/>
        <v>#DIV/0!</v>
      </c>
      <c r="AG9" s="14">
        <f t="shared" si="4"/>
        <v>0</v>
      </c>
      <c r="AH9" s="5" t="e">
        <f t="shared" si="5"/>
        <v>#DIV/0!</v>
      </c>
      <c r="AI9" s="28" t="e">
        <f t="shared" si="6"/>
        <v>#DIV/0!</v>
      </c>
      <c r="AJ9" s="110"/>
      <c r="AK9" s="105" t="e">
        <f t="shared" si="7"/>
        <v>#DIV/0!</v>
      </c>
      <c r="AL9" s="7">
        <f>D9</f>
        <v>471</v>
      </c>
      <c r="AM9" s="8" t="e">
        <f t="shared" si="8"/>
        <v>#DIV/0!</v>
      </c>
      <c r="AN9" s="100">
        <v>445</v>
      </c>
      <c r="AO9" s="4"/>
    </row>
    <row r="10" spans="2:41" ht="35.25" customHeight="1">
      <c r="B10" s="119"/>
      <c r="C10" s="114" t="s">
        <v>2</v>
      </c>
      <c r="D10" s="30">
        <v>385</v>
      </c>
      <c r="E10" s="26"/>
      <c r="F10" s="27"/>
      <c r="G10" s="27"/>
      <c r="H10" s="2">
        <f t="shared" si="1"/>
        <v>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">
        <f t="shared" si="2"/>
        <v>0</v>
      </c>
      <c r="Y10" s="3"/>
      <c r="Z10" s="24"/>
      <c r="AA10" s="25"/>
      <c r="AB10" s="23"/>
      <c r="AC10" s="24"/>
      <c r="AD10" s="5">
        <f t="shared" si="3"/>
        <v>0</v>
      </c>
      <c r="AF10" s="13" t="e">
        <f t="shared" si="0"/>
        <v>#DIV/0!</v>
      </c>
      <c r="AG10" s="14">
        <f t="shared" si="4"/>
        <v>0</v>
      </c>
      <c r="AH10" s="5" t="e">
        <f t="shared" si="5"/>
        <v>#DIV/0!</v>
      </c>
      <c r="AI10" s="28" t="e">
        <f t="shared" si="6"/>
        <v>#DIV/0!</v>
      </c>
      <c r="AJ10" s="111"/>
      <c r="AK10" s="106" t="e">
        <f t="shared" si="7"/>
        <v>#DIV/0!</v>
      </c>
      <c r="AL10" s="15">
        <f>D10</f>
        <v>385</v>
      </c>
      <c r="AM10" s="15" t="e">
        <f>AK10-AL10</f>
        <v>#DIV/0!</v>
      </c>
      <c r="AN10" s="101">
        <v>379</v>
      </c>
      <c r="AO10" s="4"/>
    </row>
    <row r="11" spans="2:41" ht="35.25" customHeight="1">
      <c r="B11" s="119"/>
      <c r="C11" s="114" t="s">
        <v>1</v>
      </c>
      <c r="D11" s="30">
        <v>295</v>
      </c>
      <c r="E11" s="26"/>
      <c r="F11" s="27"/>
      <c r="G11" s="27"/>
      <c r="H11" s="2">
        <f t="shared" si="1"/>
        <v>0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">
        <f t="shared" si="2"/>
        <v>0</v>
      </c>
      <c r="Y11" s="3"/>
      <c r="Z11" s="24"/>
      <c r="AA11" s="25"/>
      <c r="AB11" s="23"/>
      <c r="AC11" s="24"/>
      <c r="AD11" s="5">
        <f t="shared" si="3"/>
        <v>0</v>
      </c>
      <c r="AF11" s="13" t="e">
        <f t="shared" si="0"/>
        <v>#DIV/0!</v>
      </c>
      <c r="AG11" s="14">
        <f t="shared" si="4"/>
        <v>0</v>
      </c>
      <c r="AH11" s="5" t="e">
        <f t="shared" si="5"/>
        <v>#DIV/0!</v>
      </c>
      <c r="AI11" s="28" t="e">
        <f t="shared" si="6"/>
        <v>#DIV/0!</v>
      </c>
      <c r="AJ11" s="111"/>
      <c r="AK11" s="106" t="e">
        <f t="shared" si="7"/>
        <v>#DIV/0!</v>
      </c>
      <c r="AL11" s="15">
        <f t="shared" ref="AL11:AL12" si="9">D11</f>
        <v>295</v>
      </c>
      <c r="AM11" s="15" t="e">
        <f t="shared" ref="AM11:AM12" si="10">AK11-AL11</f>
        <v>#DIV/0!</v>
      </c>
      <c r="AN11" s="101">
        <v>291</v>
      </c>
      <c r="AO11" s="4"/>
    </row>
    <row r="12" spans="2:41" ht="35.25" customHeight="1">
      <c r="B12" s="119"/>
      <c r="C12" s="115" t="s">
        <v>56</v>
      </c>
      <c r="D12" s="30">
        <v>259</v>
      </c>
      <c r="E12" s="26"/>
      <c r="F12" s="27"/>
      <c r="G12" s="27"/>
      <c r="H12" s="2">
        <f t="shared" si="1"/>
        <v>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">
        <f t="shared" si="2"/>
        <v>0</v>
      </c>
      <c r="Y12" s="3"/>
      <c r="Z12" s="24"/>
      <c r="AA12" s="25"/>
      <c r="AB12" s="23"/>
      <c r="AC12" s="24"/>
      <c r="AD12" s="5">
        <f t="shared" si="3"/>
        <v>0</v>
      </c>
      <c r="AF12" s="13" t="e">
        <f>AD12/X12</f>
        <v>#DIV/0!</v>
      </c>
      <c r="AG12" s="14">
        <f t="shared" si="4"/>
        <v>0</v>
      </c>
      <c r="AH12" s="5" t="e">
        <f t="shared" si="5"/>
        <v>#DIV/0!</v>
      </c>
      <c r="AI12" s="28" t="e">
        <f t="shared" si="6"/>
        <v>#DIV/0!</v>
      </c>
      <c r="AJ12" s="111"/>
      <c r="AK12" s="106" t="e">
        <f t="shared" si="7"/>
        <v>#DIV/0!</v>
      </c>
      <c r="AL12" s="15">
        <f t="shared" si="9"/>
        <v>259</v>
      </c>
      <c r="AM12" s="15" t="e">
        <f t="shared" si="10"/>
        <v>#DIV/0!</v>
      </c>
      <c r="AN12" s="101">
        <v>254</v>
      </c>
      <c r="AO12" s="4"/>
    </row>
    <row r="13" spans="2:41" ht="35.25" customHeight="1">
      <c r="B13" s="120" t="s">
        <v>8</v>
      </c>
      <c r="C13" s="114" t="s">
        <v>5</v>
      </c>
      <c r="D13" s="30">
        <v>617</v>
      </c>
      <c r="E13" s="26"/>
      <c r="F13" s="27"/>
      <c r="G13" s="27"/>
      <c r="H13" s="2">
        <f t="shared" si="1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">
        <f t="shared" si="2"/>
        <v>0</v>
      </c>
      <c r="Y13" s="3"/>
      <c r="Z13" s="25"/>
      <c r="AA13" s="25"/>
      <c r="AB13" s="23"/>
      <c r="AC13" s="24"/>
      <c r="AD13" s="5">
        <f t="shared" si="3"/>
        <v>0</v>
      </c>
      <c r="AF13" s="13" t="e">
        <f t="shared" ref="AF13:AF25" si="11">AD13/X13</f>
        <v>#DIV/0!</v>
      </c>
      <c r="AG13" s="14">
        <f t="shared" si="4"/>
        <v>0</v>
      </c>
      <c r="AH13" s="5" t="e">
        <f t="shared" si="5"/>
        <v>#DIV/0!</v>
      </c>
      <c r="AI13" s="28" t="e">
        <f t="shared" si="6"/>
        <v>#DIV/0!</v>
      </c>
      <c r="AJ13" s="111"/>
      <c r="AK13" s="107" t="e">
        <f t="shared" si="7"/>
        <v>#DIV/0!</v>
      </c>
      <c r="AL13" s="8">
        <f>D13</f>
        <v>617</v>
      </c>
      <c r="AM13" s="8" t="e">
        <f>AK13-AL13</f>
        <v>#DIV/0!</v>
      </c>
      <c r="AN13" s="100">
        <v>556</v>
      </c>
      <c r="AO13" s="4"/>
    </row>
    <row r="14" spans="2:41" ht="35.25" customHeight="1">
      <c r="B14" s="120"/>
      <c r="C14" s="114" t="s">
        <v>4</v>
      </c>
      <c r="D14" s="30">
        <v>501</v>
      </c>
      <c r="E14" s="26"/>
      <c r="F14" s="27"/>
      <c r="G14" s="27"/>
      <c r="H14" s="2">
        <f t="shared" si="1"/>
        <v>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">
        <f t="shared" si="2"/>
        <v>0</v>
      </c>
      <c r="Y14" s="3"/>
      <c r="Z14" s="25"/>
      <c r="AA14" s="25"/>
      <c r="AB14" s="23"/>
      <c r="AC14" s="24"/>
      <c r="AD14" s="5">
        <f t="shared" si="3"/>
        <v>0</v>
      </c>
      <c r="AF14" s="13" t="e">
        <f t="shared" si="11"/>
        <v>#DIV/0!</v>
      </c>
      <c r="AG14" s="14">
        <f t="shared" si="4"/>
        <v>0</v>
      </c>
      <c r="AH14" s="5" t="e">
        <f t="shared" si="5"/>
        <v>#DIV/0!</v>
      </c>
      <c r="AI14" s="28" t="e">
        <f t="shared" si="6"/>
        <v>#DIV/0!</v>
      </c>
      <c r="AJ14" s="111"/>
      <c r="AK14" s="108" t="e">
        <f t="shared" si="7"/>
        <v>#DIV/0!</v>
      </c>
      <c r="AL14" s="8">
        <f t="shared" ref="AL14:AL15" si="12">D14</f>
        <v>501</v>
      </c>
      <c r="AM14" s="9" t="e">
        <f>AK14-AL14</f>
        <v>#DIV/0!</v>
      </c>
      <c r="AN14" s="102">
        <v>473</v>
      </c>
      <c r="AO14" s="4"/>
    </row>
    <row r="15" spans="2:41" ht="35.25" customHeight="1">
      <c r="B15" s="120"/>
      <c r="C15" s="114" t="s">
        <v>3</v>
      </c>
      <c r="D15" s="30">
        <v>420</v>
      </c>
      <c r="E15" s="26"/>
      <c r="F15" s="27"/>
      <c r="G15" s="27"/>
      <c r="H15" s="2">
        <f t="shared" si="1"/>
        <v>0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">
        <f>SUM(H15:W15)</f>
        <v>0</v>
      </c>
      <c r="Y15" s="3"/>
      <c r="Z15" s="25"/>
      <c r="AA15" s="25"/>
      <c r="AB15" s="23"/>
      <c r="AC15" s="24"/>
      <c r="AD15" s="5">
        <f t="shared" si="3"/>
        <v>0</v>
      </c>
      <c r="AF15" s="13" t="e">
        <f t="shared" si="11"/>
        <v>#DIV/0!</v>
      </c>
      <c r="AG15" s="14">
        <f t="shared" si="4"/>
        <v>0</v>
      </c>
      <c r="AH15" s="5" t="e">
        <f t="shared" si="5"/>
        <v>#DIV/0!</v>
      </c>
      <c r="AI15" s="28" t="e">
        <f t="shared" si="6"/>
        <v>#DIV/0!</v>
      </c>
      <c r="AJ15" s="111"/>
      <c r="AK15" s="108" t="e">
        <f t="shared" si="7"/>
        <v>#DIV/0!</v>
      </c>
      <c r="AL15" s="8">
        <f t="shared" si="12"/>
        <v>420</v>
      </c>
      <c r="AM15" s="9" t="e">
        <f>AK15-AL15</f>
        <v>#DIV/0!</v>
      </c>
      <c r="AN15" s="102">
        <v>394</v>
      </c>
      <c r="AO15" s="4"/>
    </row>
    <row r="16" spans="2:41" ht="35.25" customHeight="1">
      <c r="B16" s="120"/>
      <c r="C16" s="114" t="s">
        <v>2</v>
      </c>
      <c r="D16" s="30">
        <v>334</v>
      </c>
      <c r="E16" s="26"/>
      <c r="F16" s="27"/>
      <c r="G16" s="27"/>
      <c r="H16" s="2">
        <f t="shared" si="1"/>
        <v>0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">
        <f t="shared" si="2"/>
        <v>0</v>
      </c>
      <c r="Y16" s="3"/>
      <c r="Z16" s="25"/>
      <c r="AA16" s="25"/>
      <c r="AB16" s="23"/>
      <c r="AC16" s="24"/>
      <c r="AD16" s="5">
        <f t="shared" si="3"/>
        <v>0</v>
      </c>
      <c r="AF16" s="13" t="e">
        <f t="shared" si="11"/>
        <v>#DIV/0!</v>
      </c>
      <c r="AG16" s="14">
        <f t="shared" si="4"/>
        <v>0</v>
      </c>
      <c r="AH16" s="5" t="e">
        <f t="shared" si="5"/>
        <v>#DIV/0!</v>
      </c>
      <c r="AI16" s="28" t="e">
        <f t="shared" si="6"/>
        <v>#DIV/0!</v>
      </c>
      <c r="AJ16" s="111"/>
      <c r="AK16" s="106" t="e">
        <f t="shared" si="7"/>
        <v>#DIV/0!</v>
      </c>
      <c r="AL16" s="15">
        <f>D16</f>
        <v>334</v>
      </c>
      <c r="AM16" s="15" t="e">
        <f>AK16-AL16</f>
        <v>#DIV/0!</v>
      </c>
      <c r="AN16" s="101">
        <v>329</v>
      </c>
      <c r="AO16" s="4"/>
    </row>
    <row r="17" spans="2:41" ht="35.25" customHeight="1">
      <c r="B17" s="120"/>
      <c r="C17" s="114" t="s">
        <v>1</v>
      </c>
      <c r="D17" s="30">
        <v>244</v>
      </c>
      <c r="E17" s="26"/>
      <c r="F17" s="27"/>
      <c r="G17" s="27"/>
      <c r="H17" s="2">
        <f t="shared" si="1"/>
        <v>0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">
        <f t="shared" si="2"/>
        <v>0</v>
      </c>
      <c r="Y17" s="3"/>
      <c r="Z17" s="25"/>
      <c r="AA17" s="25"/>
      <c r="AB17" s="23"/>
      <c r="AC17" s="24"/>
      <c r="AD17" s="5">
        <f t="shared" si="3"/>
        <v>0</v>
      </c>
      <c r="AF17" s="13" t="e">
        <f t="shared" si="11"/>
        <v>#DIV/0!</v>
      </c>
      <c r="AG17" s="14">
        <f t="shared" si="4"/>
        <v>0</v>
      </c>
      <c r="AH17" s="5" t="e">
        <f t="shared" si="5"/>
        <v>#DIV/0!</v>
      </c>
      <c r="AI17" s="28" t="e">
        <f t="shared" si="6"/>
        <v>#DIV/0!</v>
      </c>
      <c r="AJ17" s="111"/>
      <c r="AK17" s="106" t="e">
        <f t="shared" si="7"/>
        <v>#DIV/0!</v>
      </c>
      <c r="AL17" s="15">
        <f t="shared" ref="AL17:AL18" si="13">D17</f>
        <v>244</v>
      </c>
      <c r="AM17" s="15" t="e">
        <f t="shared" ref="AM17:AM18" si="14">AK17-AL17</f>
        <v>#DIV/0!</v>
      </c>
      <c r="AN17" s="101">
        <v>241</v>
      </c>
      <c r="AO17" s="4"/>
    </row>
    <row r="18" spans="2:41" ht="35.25" customHeight="1">
      <c r="B18" s="120"/>
      <c r="C18" s="115" t="s">
        <v>56</v>
      </c>
      <c r="D18" s="30">
        <v>212</v>
      </c>
      <c r="E18" s="26"/>
      <c r="F18" s="27"/>
      <c r="G18" s="27"/>
      <c r="H18" s="2">
        <f t="shared" si="1"/>
        <v>0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">
        <f t="shared" si="2"/>
        <v>0</v>
      </c>
      <c r="Y18" s="3"/>
      <c r="Z18" s="25"/>
      <c r="AA18" s="25"/>
      <c r="AB18" s="23"/>
      <c r="AC18" s="24"/>
      <c r="AD18" s="5">
        <f t="shared" si="3"/>
        <v>0</v>
      </c>
      <c r="AF18" s="13" t="e">
        <f t="shared" si="11"/>
        <v>#DIV/0!</v>
      </c>
      <c r="AG18" s="14">
        <f t="shared" si="4"/>
        <v>0</v>
      </c>
      <c r="AH18" s="5" t="e">
        <f t="shared" si="5"/>
        <v>#DIV/0!</v>
      </c>
      <c r="AI18" s="28" t="e">
        <f t="shared" si="6"/>
        <v>#DIV/0!</v>
      </c>
      <c r="AJ18" s="111"/>
      <c r="AK18" s="106" t="e">
        <f t="shared" si="7"/>
        <v>#DIV/0!</v>
      </c>
      <c r="AL18" s="15">
        <f t="shared" si="13"/>
        <v>212</v>
      </c>
      <c r="AM18" s="15" t="e">
        <f t="shared" si="14"/>
        <v>#DIV/0!</v>
      </c>
      <c r="AN18" s="101">
        <v>209</v>
      </c>
      <c r="AO18" s="4"/>
    </row>
    <row r="19" spans="2:41" ht="35.25" customHeight="1">
      <c r="B19" s="120" t="s">
        <v>14</v>
      </c>
      <c r="C19" s="114" t="s">
        <v>5</v>
      </c>
      <c r="D19" s="30">
        <v>564</v>
      </c>
      <c r="E19" s="26"/>
      <c r="F19" s="27"/>
      <c r="G19" s="27"/>
      <c r="H19" s="2">
        <f t="shared" si="1"/>
        <v>0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">
        <f t="shared" si="2"/>
        <v>0</v>
      </c>
      <c r="Y19" s="3"/>
      <c r="Z19" s="25"/>
      <c r="AA19" s="25"/>
      <c r="AB19" s="23"/>
      <c r="AC19" s="24"/>
      <c r="AD19" s="5">
        <f t="shared" si="3"/>
        <v>0</v>
      </c>
      <c r="AF19" s="13" t="e">
        <f t="shared" si="11"/>
        <v>#DIV/0!</v>
      </c>
      <c r="AG19" s="14">
        <f t="shared" si="4"/>
        <v>0</v>
      </c>
      <c r="AH19" s="5" t="e">
        <f t="shared" si="5"/>
        <v>#DIV/0!</v>
      </c>
      <c r="AI19" s="28" t="e">
        <f t="shared" si="6"/>
        <v>#DIV/0!</v>
      </c>
      <c r="AJ19" s="111"/>
      <c r="AK19" s="107" t="e">
        <f t="shared" si="7"/>
        <v>#DIV/0!</v>
      </c>
      <c r="AL19" s="8">
        <f>D19</f>
        <v>564</v>
      </c>
      <c r="AM19" s="8" t="e">
        <f>AK19-AL19</f>
        <v>#DIV/0!</v>
      </c>
      <c r="AN19" s="100">
        <v>556</v>
      </c>
      <c r="AO19" s="4"/>
    </row>
    <row r="20" spans="2:41" ht="35.25" customHeight="1">
      <c r="B20" s="120"/>
      <c r="C20" s="114" t="s">
        <v>4</v>
      </c>
      <c r="D20" s="30">
        <v>467</v>
      </c>
      <c r="E20" s="26"/>
      <c r="F20" s="27"/>
      <c r="G20" s="27"/>
      <c r="H20" s="2">
        <f t="shared" si="1"/>
        <v>0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">
        <f t="shared" si="2"/>
        <v>0</v>
      </c>
      <c r="Y20" s="3"/>
      <c r="Z20" s="25"/>
      <c r="AA20" s="25"/>
      <c r="AB20" s="23"/>
      <c r="AC20" s="24"/>
      <c r="AD20" s="5">
        <f t="shared" si="3"/>
        <v>0</v>
      </c>
      <c r="AF20" s="13" t="e">
        <f t="shared" si="11"/>
        <v>#DIV/0!</v>
      </c>
      <c r="AG20" s="14">
        <f t="shared" si="4"/>
        <v>0</v>
      </c>
      <c r="AH20" s="5" t="e">
        <f t="shared" si="5"/>
        <v>#DIV/0!</v>
      </c>
      <c r="AI20" s="28" t="e">
        <f t="shared" si="6"/>
        <v>#DIV/0!</v>
      </c>
      <c r="AJ20" s="111"/>
      <c r="AK20" s="108" t="e">
        <f t="shared" si="7"/>
        <v>#DIV/0!</v>
      </c>
      <c r="AL20" s="8">
        <f t="shared" ref="AL20:AL21" si="15">D20</f>
        <v>467</v>
      </c>
      <c r="AM20" s="8" t="e">
        <f t="shared" ref="AM20:AM21" si="16">AK20-AL20</f>
        <v>#DIV/0!</v>
      </c>
      <c r="AN20" s="102">
        <v>440</v>
      </c>
      <c r="AO20" s="4"/>
    </row>
    <row r="21" spans="2:41" ht="35.25" customHeight="1">
      <c r="B21" s="120"/>
      <c r="C21" s="114" t="s">
        <v>3</v>
      </c>
      <c r="D21" s="30">
        <v>387</v>
      </c>
      <c r="E21" s="26"/>
      <c r="F21" s="27"/>
      <c r="G21" s="27"/>
      <c r="H21" s="2">
        <f t="shared" si="1"/>
        <v>0</v>
      </c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">
        <f t="shared" si="2"/>
        <v>0</v>
      </c>
      <c r="Y21" s="3"/>
      <c r="Z21" s="25"/>
      <c r="AA21" s="25"/>
      <c r="AB21" s="23"/>
      <c r="AC21" s="24"/>
      <c r="AD21" s="5">
        <f t="shared" si="3"/>
        <v>0</v>
      </c>
      <c r="AF21" s="13" t="e">
        <f t="shared" si="11"/>
        <v>#DIV/0!</v>
      </c>
      <c r="AG21" s="14">
        <f t="shared" si="4"/>
        <v>0</v>
      </c>
      <c r="AH21" s="5" t="e">
        <f t="shared" si="5"/>
        <v>#DIV/0!</v>
      </c>
      <c r="AI21" s="28" t="e">
        <f t="shared" si="6"/>
        <v>#DIV/0!</v>
      </c>
      <c r="AJ21" s="111"/>
      <c r="AK21" s="108" t="e">
        <f t="shared" si="7"/>
        <v>#DIV/0!</v>
      </c>
      <c r="AL21" s="8">
        <f t="shared" si="15"/>
        <v>387</v>
      </c>
      <c r="AM21" s="8" t="e">
        <f t="shared" si="16"/>
        <v>#DIV/0!</v>
      </c>
      <c r="AN21" s="102">
        <v>362</v>
      </c>
      <c r="AO21" s="4"/>
    </row>
    <row r="22" spans="2:41" ht="35.25" customHeight="1">
      <c r="B22" s="120"/>
      <c r="C22" s="114" t="s">
        <v>2</v>
      </c>
      <c r="D22" s="30">
        <v>301</v>
      </c>
      <c r="E22" s="26"/>
      <c r="F22" s="27"/>
      <c r="G22" s="27"/>
      <c r="H22" s="2">
        <f t="shared" si="1"/>
        <v>0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">
        <f t="shared" si="2"/>
        <v>0</v>
      </c>
      <c r="Y22" s="3"/>
      <c r="Z22" s="25"/>
      <c r="AA22" s="25"/>
      <c r="AB22" s="23"/>
      <c r="AC22" s="24"/>
      <c r="AD22" s="5">
        <f t="shared" si="3"/>
        <v>0</v>
      </c>
      <c r="AF22" s="13" t="e">
        <f t="shared" si="11"/>
        <v>#DIV/0!</v>
      </c>
      <c r="AG22" s="14">
        <f t="shared" si="4"/>
        <v>0</v>
      </c>
      <c r="AH22" s="5" t="e">
        <f t="shared" si="5"/>
        <v>#DIV/0!</v>
      </c>
      <c r="AI22" s="28" t="e">
        <f t="shared" si="6"/>
        <v>#DIV/0!</v>
      </c>
      <c r="AJ22" s="111"/>
      <c r="AK22" s="106" t="e">
        <f t="shared" si="7"/>
        <v>#DIV/0!</v>
      </c>
      <c r="AL22" s="15">
        <f>D22</f>
        <v>301</v>
      </c>
      <c r="AM22" s="15" t="e">
        <f>AK22-AL22</f>
        <v>#DIV/0!</v>
      </c>
      <c r="AN22" s="101">
        <v>296</v>
      </c>
      <c r="AO22" s="4"/>
    </row>
    <row r="23" spans="2:41" ht="35.25" customHeight="1">
      <c r="B23" s="120"/>
      <c r="C23" s="114" t="s">
        <v>1</v>
      </c>
      <c r="D23" s="30">
        <v>211</v>
      </c>
      <c r="E23" s="26"/>
      <c r="F23" s="27"/>
      <c r="G23" s="27"/>
      <c r="H23" s="2">
        <f t="shared" si="1"/>
        <v>0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">
        <f t="shared" si="2"/>
        <v>0</v>
      </c>
      <c r="Y23" s="3"/>
      <c r="Z23" s="25"/>
      <c r="AA23" s="25"/>
      <c r="AB23" s="23"/>
      <c r="AC23" s="24"/>
      <c r="AD23" s="5">
        <f t="shared" si="3"/>
        <v>0</v>
      </c>
      <c r="AF23" s="13" t="e">
        <f t="shared" si="11"/>
        <v>#DIV/0!</v>
      </c>
      <c r="AG23" s="14">
        <f t="shared" si="4"/>
        <v>0</v>
      </c>
      <c r="AH23" s="5" t="e">
        <f t="shared" si="5"/>
        <v>#DIV/0!</v>
      </c>
      <c r="AI23" s="28" t="e">
        <f t="shared" si="6"/>
        <v>#DIV/0!</v>
      </c>
      <c r="AJ23" s="111"/>
      <c r="AK23" s="106" t="e">
        <f t="shared" si="7"/>
        <v>#DIV/0!</v>
      </c>
      <c r="AL23" s="15">
        <f t="shared" ref="AL23:AL24" si="17">D23</f>
        <v>211</v>
      </c>
      <c r="AM23" s="15" t="e">
        <f t="shared" ref="AM23:AM24" si="18">AK23-AL23</f>
        <v>#DIV/0!</v>
      </c>
      <c r="AN23" s="101">
        <v>208</v>
      </c>
      <c r="AO23" s="4"/>
    </row>
    <row r="24" spans="2:41" ht="35.25" customHeight="1">
      <c r="B24" s="120"/>
      <c r="C24" s="115" t="s">
        <v>56</v>
      </c>
      <c r="D24" s="30">
        <v>182</v>
      </c>
      <c r="E24" s="26"/>
      <c r="F24" s="27"/>
      <c r="G24" s="27"/>
      <c r="H24" s="2">
        <f t="shared" si="1"/>
        <v>0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">
        <f t="shared" si="2"/>
        <v>0</v>
      </c>
      <c r="Y24" s="3"/>
      <c r="Z24" s="25"/>
      <c r="AA24" s="25"/>
      <c r="AB24" s="23"/>
      <c r="AC24" s="24"/>
      <c r="AD24" s="5">
        <f t="shared" si="3"/>
        <v>0</v>
      </c>
      <c r="AF24" s="13" t="e">
        <f t="shared" si="11"/>
        <v>#DIV/0!</v>
      </c>
      <c r="AG24" s="14">
        <f t="shared" si="4"/>
        <v>0</v>
      </c>
      <c r="AH24" s="5" t="e">
        <f t="shared" si="5"/>
        <v>#DIV/0!</v>
      </c>
      <c r="AI24" s="28" t="e">
        <f t="shared" si="6"/>
        <v>#DIV/0!</v>
      </c>
      <c r="AJ24" s="111"/>
      <c r="AK24" s="106" t="e">
        <f t="shared" si="7"/>
        <v>#DIV/0!</v>
      </c>
      <c r="AL24" s="15">
        <f t="shared" si="17"/>
        <v>182</v>
      </c>
      <c r="AM24" s="15" t="e">
        <f t="shared" si="18"/>
        <v>#DIV/0!</v>
      </c>
      <c r="AN24" s="101">
        <v>179</v>
      </c>
      <c r="AO24" s="4"/>
    </row>
    <row r="25" spans="2:41" ht="46.5" customHeight="1">
      <c r="X25" s="2">
        <f>SUM(X7:X24)</f>
        <v>0</v>
      </c>
      <c r="AD25" s="2">
        <f>SUM(AD7:AD24)</f>
        <v>0</v>
      </c>
      <c r="AF25" s="99" t="e">
        <f t="shared" si="11"/>
        <v>#DIV/0!</v>
      </c>
      <c r="AG25" s="1"/>
      <c r="AH25" s="5" t="e">
        <f>SUM(AH7:AH24)</f>
        <v>#DIV/0!</v>
      </c>
      <c r="AI25" s="5" t="e">
        <f>SUM(AI7:AI24)</f>
        <v>#DIV/0!</v>
      </c>
      <c r="AO25" s="4"/>
    </row>
  </sheetData>
  <mergeCells count="4">
    <mergeCell ref="B2:H2"/>
    <mergeCell ref="B7:B12"/>
    <mergeCell ref="B13:B18"/>
    <mergeCell ref="B19:B24"/>
  </mergeCells>
  <phoneticPr fontId="2"/>
  <pageMargins left="0.86614173228346458" right="0.55118110236220474" top="0.74803149606299213" bottom="0.74803149606299213" header="0.31496062992125984" footer="0.31496062992125984"/>
  <pageSetup paperSize="9" scale="32" orientation="landscape" r:id="rId1"/>
  <colBreaks count="1" manualBreakCount="1">
    <brk id="36" min="2" max="3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AO25"/>
  <sheetViews>
    <sheetView showGridLines="0" view="pageBreakPreview" topLeftCell="A11" zoomScale="70" zoomScaleNormal="85" zoomScaleSheetLayoutView="70" workbookViewId="0">
      <pane xSplit="5" topLeftCell="F1" activePane="topRight" state="frozen"/>
      <selection activeCell="A2" sqref="A2"/>
      <selection pane="topRight" activeCell="D14" sqref="D14"/>
    </sheetView>
  </sheetViews>
  <sheetFormatPr defaultRowHeight="14.25"/>
  <cols>
    <col min="2" max="2" width="13" customWidth="1"/>
    <col min="3" max="3" width="14.125" customWidth="1"/>
    <col min="4" max="4" width="6.25" customWidth="1"/>
    <col min="5" max="7" width="5.5" customWidth="1"/>
    <col min="8" max="8" width="15.375" customWidth="1"/>
    <col min="9" max="10" width="11.125" customWidth="1"/>
    <col min="11" max="15" width="13.125" customWidth="1"/>
    <col min="16" max="16" width="14.375" customWidth="1"/>
    <col min="17" max="17" width="10.75" customWidth="1"/>
    <col min="18" max="18" width="12.75" customWidth="1"/>
    <col min="19" max="19" width="11.625" customWidth="1"/>
    <col min="20" max="20" width="13.875" customWidth="1"/>
    <col min="21" max="23" width="12.75" customWidth="1"/>
    <col min="24" max="24" width="14.75" customWidth="1"/>
    <col min="25" max="25" width="3.75" customWidth="1"/>
    <col min="26" max="26" width="9.5" customWidth="1"/>
    <col min="27" max="27" width="8.75" customWidth="1"/>
    <col min="28" max="28" width="14.5" customWidth="1"/>
    <col min="29" max="29" width="16.5" customWidth="1"/>
    <col min="30" max="30" width="15.375" customWidth="1"/>
    <col min="31" max="31" width="4.75" customWidth="1"/>
    <col min="32" max="32" width="13.875" customWidth="1"/>
    <col min="33" max="33" width="15.125" hidden="1" customWidth="1"/>
    <col min="34" max="34" width="13" customWidth="1"/>
    <col min="35" max="35" width="13.625" customWidth="1"/>
    <col min="36" max="36" width="2.625" style="12" customWidth="1"/>
    <col min="37" max="37" width="13.125" hidden="1" customWidth="1"/>
    <col min="38" max="38" width="9" hidden="1" customWidth="1"/>
    <col min="39" max="39" width="10.875" hidden="1" customWidth="1"/>
    <col min="40" max="40" width="8.625" hidden="1" customWidth="1"/>
    <col min="41" max="41" width="8.75" customWidth="1"/>
  </cols>
  <sheetData>
    <row r="1" spans="2:41" ht="37.5" customHeight="1">
      <c r="B1" s="98" t="s">
        <v>53</v>
      </c>
    </row>
    <row r="2" spans="2:41" ht="32.25" customHeight="1">
      <c r="B2" s="121"/>
      <c r="C2" s="122"/>
      <c r="D2" s="122"/>
      <c r="E2" s="122"/>
      <c r="F2" s="122"/>
      <c r="G2" s="122"/>
      <c r="H2" s="123"/>
    </row>
    <row r="3" spans="2:41" s="19" customFormat="1" ht="32.25" customHeight="1">
      <c r="B3" s="18"/>
      <c r="AJ3" s="12"/>
    </row>
    <row r="4" spans="2:41" s="19" customFormat="1" ht="32.25" customHeight="1">
      <c r="B4" s="18"/>
      <c r="AJ4" s="12"/>
    </row>
    <row r="5" spans="2:41" ht="50.25" customHeight="1">
      <c r="B5" s="20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9" t="s">
        <v>45</v>
      </c>
      <c r="Y5" s="16"/>
      <c r="Z5" s="20" t="s">
        <v>18</v>
      </c>
      <c r="AA5" s="21"/>
      <c r="AB5" s="21"/>
      <c r="AC5" s="21"/>
      <c r="AD5" s="29" t="s">
        <v>45</v>
      </c>
      <c r="AE5" s="16"/>
      <c r="AF5" s="20" t="s">
        <v>17</v>
      </c>
      <c r="AG5" s="21"/>
      <c r="AH5" s="21"/>
      <c r="AI5" s="21"/>
      <c r="AJ5" s="17"/>
      <c r="AK5" s="20" t="s">
        <v>19</v>
      </c>
      <c r="AL5" s="20"/>
      <c r="AM5" s="22"/>
      <c r="AN5" s="22"/>
      <c r="AO5" s="103"/>
    </row>
    <row r="6" spans="2:41" ht="93.75" customHeight="1">
      <c r="B6" s="32" t="s">
        <v>6</v>
      </c>
      <c r="C6" s="32" t="s">
        <v>9</v>
      </c>
      <c r="D6" s="32" t="s">
        <v>10</v>
      </c>
      <c r="E6" s="33" t="s">
        <v>16</v>
      </c>
      <c r="F6" s="33" t="s">
        <v>12</v>
      </c>
      <c r="G6" s="33" t="s">
        <v>55</v>
      </c>
      <c r="H6" s="32" t="s">
        <v>13</v>
      </c>
      <c r="I6" s="34" t="s">
        <v>30</v>
      </c>
      <c r="J6" s="34" t="s">
        <v>31</v>
      </c>
      <c r="K6" s="34" t="s">
        <v>32</v>
      </c>
      <c r="L6" s="34" t="s">
        <v>33</v>
      </c>
      <c r="M6" s="34" t="s">
        <v>34</v>
      </c>
      <c r="N6" s="34" t="s">
        <v>35</v>
      </c>
      <c r="O6" s="34" t="s">
        <v>36</v>
      </c>
      <c r="P6" s="34" t="s">
        <v>37</v>
      </c>
      <c r="Q6" s="34" t="s">
        <v>38</v>
      </c>
      <c r="R6" s="34" t="s">
        <v>39</v>
      </c>
      <c r="S6" s="34" t="s">
        <v>40</v>
      </c>
      <c r="T6" s="34" t="s">
        <v>41</v>
      </c>
      <c r="U6" s="34" t="s">
        <v>42</v>
      </c>
      <c r="V6" s="34" t="s">
        <v>43</v>
      </c>
      <c r="W6" s="34" t="s">
        <v>44</v>
      </c>
      <c r="X6" s="35" t="s">
        <v>24</v>
      </c>
      <c r="Y6" s="36"/>
      <c r="Z6" s="33" t="s">
        <v>46</v>
      </c>
      <c r="AA6" s="33" t="s">
        <v>47</v>
      </c>
      <c r="AB6" s="33" t="s">
        <v>51</v>
      </c>
      <c r="AC6" s="33" t="s">
        <v>52</v>
      </c>
      <c r="AD6" s="35" t="s">
        <v>25</v>
      </c>
      <c r="AE6" s="31"/>
      <c r="AF6" s="37" t="s">
        <v>26</v>
      </c>
      <c r="AG6" s="38" t="s">
        <v>27</v>
      </c>
      <c r="AH6" s="38" t="s">
        <v>28</v>
      </c>
      <c r="AI6" s="38" t="s">
        <v>29</v>
      </c>
      <c r="AJ6" s="109"/>
      <c r="AK6" s="104" t="s">
        <v>22</v>
      </c>
      <c r="AL6" s="11" t="s">
        <v>23</v>
      </c>
      <c r="AM6" s="6" t="s">
        <v>21</v>
      </c>
      <c r="AN6" s="10" t="s">
        <v>20</v>
      </c>
      <c r="AO6" s="4"/>
    </row>
    <row r="7" spans="2:41" ht="35.25" customHeight="1">
      <c r="B7" s="119" t="s">
        <v>48</v>
      </c>
      <c r="C7" s="114" t="s">
        <v>5</v>
      </c>
      <c r="D7" s="30">
        <v>668</v>
      </c>
      <c r="E7" s="26"/>
      <c r="F7" s="27"/>
      <c r="G7" s="27"/>
      <c r="H7" s="2">
        <f>D7*E7*F7*G7</f>
        <v>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">
        <f>SUM(H7:W7)</f>
        <v>0</v>
      </c>
      <c r="Y7" s="3"/>
      <c r="Z7" s="24"/>
      <c r="AA7" s="25"/>
      <c r="AB7" s="23"/>
      <c r="AC7" s="24"/>
      <c r="AD7" s="5">
        <f>AB7+AC7</f>
        <v>0</v>
      </c>
      <c r="AF7" s="13" t="e">
        <f t="shared" ref="AF7:AF11" si="0">AD7/X7</f>
        <v>#DIV/0!</v>
      </c>
      <c r="AG7" s="14">
        <f>ROUNDDOWN(AD7/0.6,-3)</f>
        <v>0</v>
      </c>
      <c r="AH7" s="5" t="e">
        <f>ROUNDDOWN(AG7/E7,-3)</f>
        <v>#DIV/0!</v>
      </c>
      <c r="AI7" s="28" t="e">
        <f>AH7/F7</f>
        <v>#DIV/0!</v>
      </c>
      <c r="AJ7" s="110"/>
      <c r="AK7" s="105" t="e">
        <f>ROUNDDOWN(AI7/10,0)</f>
        <v>#DIV/0!</v>
      </c>
      <c r="AL7" s="7">
        <f>D7</f>
        <v>668</v>
      </c>
      <c r="AM7" s="8" t="e">
        <f>AK7-AL7</f>
        <v>#DIV/0!</v>
      </c>
      <c r="AN7" s="100">
        <v>639</v>
      </c>
      <c r="AO7" s="4"/>
    </row>
    <row r="8" spans="2:41" ht="35.25" customHeight="1">
      <c r="B8" s="119"/>
      <c r="C8" s="114" t="s">
        <v>4</v>
      </c>
      <c r="D8" s="30">
        <v>552</v>
      </c>
      <c r="E8" s="26"/>
      <c r="F8" s="27"/>
      <c r="G8" s="27"/>
      <c r="H8" s="2">
        <f t="shared" ref="H8:H24" si="1">D8*E8*F8*G8</f>
        <v>0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">
        <f t="shared" ref="X8:X24" si="2">SUM(H8:W8)</f>
        <v>0</v>
      </c>
      <c r="Y8" s="3"/>
      <c r="Z8" s="24"/>
      <c r="AA8" s="25"/>
      <c r="AB8" s="23"/>
      <c r="AC8" s="24"/>
      <c r="AD8" s="5">
        <f t="shared" ref="AD8:AD24" si="3">AB8+AC8</f>
        <v>0</v>
      </c>
      <c r="AF8" s="13" t="e">
        <f t="shared" si="0"/>
        <v>#DIV/0!</v>
      </c>
      <c r="AG8" s="14">
        <f t="shared" ref="AG8:AG24" si="4">ROUNDDOWN(AD8/0.6,-3)</f>
        <v>0</v>
      </c>
      <c r="AH8" s="5" t="e">
        <f t="shared" ref="AH8:AH24" si="5">ROUNDDOWN(AG8/E8,-3)</f>
        <v>#DIV/0!</v>
      </c>
      <c r="AI8" s="28" t="e">
        <f t="shared" ref="AI8:AI24" si="6">AH8/F8</f>
        <v>#DIV/0!</v>
      </c>
      <c r="AJ8" s="110"/>
      <c r="AK8" s="105" t="e">
        <f t="shared" ref="AK8:AK24" si="7">ROUNDDOWN(AI8/10,0)</f>
        <v>#DIV/0!</v>
      </c>
      <c r="AL8" s="7">
        <f>D8</f>
        <v>552</v>
      </c>
      <c r="AM8" s="8" t="e">
        <f t="shared" ref="AM8:AM9" si="8">AK8-AL8</f>
        <v>#DIV/0!</v>
      </c>
      <c r="AN8" s="100">
        <v>523</v>
      </c>
      <c r="AO8" s="4"/>
    </row>
    <row r="9" spans="2:41" ht="35.25" customHeight="1">
      <c r="B9" s="119"/>
      <c r="C9" s="114" t="s">
        <v>3</v>
      </c>
      <c r="D9" s="30">
        <v>471</v>
      </c>
      <c r="E9" s="26"/>
      <c r="F9" s="27"/>
      <c r="G9" s="27"/>
      <c r="H9" s="2">
        <f t="shared" si="1"/>
        <v>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">
        <f t="shared" si="2"/>
        <v>0</v>
      </c>
      <c r="Y9" s="3"/>
      <c r="Z9" s="24"/>
      <c r="AA9" s="25"/>
      <c r="AB9" s="23"/>
      <c r="AC9" s="24"/>
      <c r="AD9" s="5">
        <f t="shared" si="3"/>
        <v>0</v>
      </c>
      <c r="AF9" s="13" t="e">
        <f t="shared" si="0"/>
        <v>#DIV/0!</v>
      </c>
      <c r="AG9" s="14">
        <f t="shared" si="4"/>
        <v>0</v>
      </c>
      <c r="AH9" s="5" t="e">
        <f t="shared" si="5"/>
        <v>#DIV/0!</v>
      </c>
      <c r="AI9" s="28" t="e">
        <f t="shared" si="6"/>
        <v>#DIV/0!</v>
      </c>
      <c r="AJ9" s="110"/>
      <c r="AK9" s="105" t="e">
        <f t="shared" si="7"/>
        <v>#DIV/0!</v>
      </c>
      <c r="AL9" s="7">
        <f>D9</f>
        <v>471</v>
      </c>
      <c r="AM9" s="8" t="e">
        <f t="shared" si="8"/>
        <v>#DIV/0!</v>
      </c>
      <c r="AN9" s="100">
        <v>445</v>
      </c>
      <c r="AO9" s="4"/>
    </row>
    <row r="10" spans="2:41" ht="35.25" customHeight="1">
      <c r="B10" s="119"/>
      <c r="C10" s="114" t="s">
        <v>2</v>
      </c>
      <c r="D10" s="30">
        <v>385</v>
      </c>
      <c r="E10" s="26"/>
      <c r="F10" s="27"/>
      <c r="G10" s="27"/>
      <c r="H10" s="2">
        <f t="shared" si="1"/>
        <v>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">
        <f t="shared" si="2"/>
        <v>0</v>
      </c>
      <c r="Y10" s="3"/>
      <c r="Z10" s="24"/>
      <c r="AA10" s="25"/>
      <c r="AB10" s="23"/>
      <c r="AC10" s="24"/>
      <c r="AD10" s="5">
        <f t="shared" si="3"/>
        <v>0</v>
      </c>
      <c r="AF10" s="13" t="e">
        <f t="shared" si="0"/>
        <v>#DIV/0!</v>
      </c>
      <c r="AG10" s="14">
        <f t="shared" si="4"/>
        <v>0</v>
      </c>
      <c r="AH10" s="5" t="e">
        <f t="shared" si="5"/>
        <v>#DIV/0!</v>
      </c>
      <c r="AI10" s="28" t="e">
        <f t="shared" si="6"/>
        <v>#DIV/0!</v>
      </c>
      <c r="AJ10" s="111"/>
      <c r="AK10" s="106" t="e">
        <f t="shared" si="7"/>
        <v>#DIV/0!</v>
      </c>
      <c r="AL10" s="15">
        <f>D10</f>
        <v>385</v>
      </c>
      <c r="AM10" s="15" t="e">
        <f>AK10-AL10</f>
        <v>#DIV/0!</v>
      </c>
      <c r="AN10" s="101">
        <v>379</v>
      </c>
      <c r="AO10" s="4"/>
    </row>
    <row r="11" spans="2:41" ht="35.25" customHeight="1">
      <c r="B11" s="119"/>
      <c r="C11" s="114" t="s">
        <v>1</v>
      </c>
      <c r="D11" s="30">
        <v>295</v>
      </c>
      <c r="E11" s="26"/>
      <c r="F11" s="27"/>
      <c r="G11" s="27"/>
      <c r="H11" s="2">
        <f t="shared" si="1"/>
        <v>0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">
        <f t="shared" si="2"/>
        <v>0</v>
      </c>
      <c r="Y11" s="3"/>
      <c r="Z11" s="24"/>
      <c r="AA11" s="25"/>
      <c r="AB11" s="23"/>
      <c r="AC11" s="24"/>
      <c r="AD11" s="5">
        <f t="shared" si="3"/>
        <v>0</v>
      </c>
      <c r="AF11" s="13" t="e">
        <f t="shared" si="0"/>
        <v>#DIV/0!</v>
      </c>
      <c r="AG11" s="14">
        <f t="shared" si="4"/>
        <v>0</v>
      </c>
      <c r="AH11" s="5" t="e">
        <f t="shared" si="5"/>
        <v>#DIV/0!</v>
      </c>
      <c r="AI11" s="28" t="e">
        <f t="shared" si="6"/>
        <v>#DIV/0!</v>
      </c>
      <c r="AJ11" s="111"/>
      <c r="AK11" s="106" t="e">
        <f t="shared" si="7"/>
        <v>#DIV/0!</v>
      </c>
      <c r="AL11" s="15">
        <f t="shared" ref="AL11:AL12" si="9">D11</f>
        <v>295</v>
      </c>
      <c r="AM11" s="15" t="e">
        <f t="shared" ref="AM11:AM12" si="10">AK11-AL11</f>
        <v>#DIV/0!</v>
      </c>
      <c r="AN11" s="101">
        <v>291</v>
      </c>
      <c r="AO11" s="4"/>
    </row>
    <row r="12" spans="2:41" ht="35.25" customHeight="1">
      <c r="B12" s="119"/>
      <c r="C12" s="115" t="s">
        <v>56</v>
      </c>
      <c r="D12" s="30">
        <v>259</v>
      </c>
      <c r="E12" s="26"/>
      <c r="F12" s="27"/>
      <c r="G12" s="27"/>
      <c r="H12" s="2">
        <f t="shared" si="1"/>
        <v>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">
        <f t="shared" si="2"/>
        <v>0</v>
      </c>
      <c r="Y12" s="3"/>
      <c r="Z12" s="24"/>
      <c r="AA12" s="25"/>
      <c r="AB12" s="23"/>
      <c r="AC12" s="24"/>
      <c r="AD12" s="5">
        <f t="shared" si="3"/>
        <v>0</v>
      </c>
      <c r="AF12" s="13" t="e">
        <f>AD12/X12</f>
        <v>#DIV/0!</v>
      </c>
      <c r="AG12" s="14">
        <f t="shared" si="4"/>
        <v>0</v>
      </c>
      <c r="AH12" s="5" t="e">
        <f t="shared" si="5"/>
        <v>#DIV/0!</v>
      </c>
      <c r="AI12" s="28" t="e">
        <f t="shared" si="6"/>
        <v>#DIV/0!</v>
      </c>
      <c r="AJ12" s="111"/>
      <c r="AK12" s="106" t="e">
        <f t="shared" si="7"/>
        <v>#DIV/0!</v>
      </c>
      <c r="AL12" s="15">
        <f t="shared" si="9"/>
        <v>259</v>
      </c>
      <c r="AM12" s="15" t="e">
        <f t="shared" si="10"/>
        <v>#DIV/0!</v>
      </c>
      <c r="AN12" s="101">
        <v>254</v>
      </c>
      <c r="AO12" s="4"/>
    </row>
    <row r="13" spans="2:41" ht="35.25" customHeight="1">
      <c r="B13" s="120" t="s">
        <v>8</v>
      </c>
      <c r="C13" s="114" t="s">
        <v>5</v>
      </c>
      <c r="D13" s="30">
        <v>617</v>
      </c>
      <c r="E13" s="26"/>
      <c r="F13" s="27"/>
      <c r="G13" s="27"/>
      <c r="H13" s="2">
        <f t="shared" si="1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">
        <f t="shared" si="2"/>
        <v>0</v>
      </c>
      <c r="Y13" s="3"/>
      <c r="Z13" s="25"/>
      <c r="AA13" s="25"/>
      <c r="AB13" s="23"/>
      <c r="AC13" s="24"/>
      <c r="AD13" s="5">
        <f t="shared" si="3"/>
        <v>0</v>
      </c>
      <c r="AF13" s="13" t="e">
        <f t="shared" ref="AF13:AF25" si="11">AD13/X13</f>
        <v>#DIV/0!</v>
      </c>
      <c r="AG13" s="14">
        <f t="shared" si="4"/>
        <v>0</v>
      </c>
      <c r="AH13" s="5" t="e">
        <f t="shared" si="5"/>
        <v>#DIV/0!</v>
      </c>
      <c r="AI13" s="28" t="e">
        <f t="shared" si="6"/>
        <v>#DIV/0!</v>
      </c>
      <c r="AJ13" s="111"/>
      <c r="AK13" s="107" t="e">
        <f t="shared" si="7"/>
        <v>#DIV/0!</v>
      </c>
      <c r="AL13" s="8">
        <f>D13</f>
        <v>617</v>
      </c>
      <c r="AM13" s="8" t="e">
        <f>AK13-AL13</f>
        <v>#DIV/0!</v>
      </c>
      <c r="AN13" s="100">
        <v>556</v>
      </c>
      <c r="AO13" s="4"/>
    </row>
    <row r="14" spans="2:41" ht="35.25" customHeight="1">
      <c r="B14" s="120"/>
      <c r="C14" s="114" t="s">
        <v>4</v>
      </c>
      <c r="D14" s="30">
        <v>501</v>
      </c>
      <c r="E14" s="26"/>
      <c r="F14" s="27"/>
      <c r="G14" s="27"/>
      <c r="H14" s="2">
        <f t="shared" si="1"/>
        <v>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">
        <f t="shared" si="2"/>
        <v>0</v>
      </c>
      <c r="Y14" s="3"/>
      <c r="Z14" s="25"/>
      <c r="AA14" s="25"/>
      <c r="AB14" s="23"/>
      <c r="AC14" s="24"/>
      <c r="AD14" s="5">
        <f t="shared" si="3"/>
        <v>0</v>
      </c>
      <c r="AF14" s="13" t="e">
        <f t="shared" si="11"/>
        <v>#DIV/0!</v>
      </c>
      <c r="AG14" s="14">
        <f t="shared" si="4"/>
        <v>0</v>
      </c>
      <c r="AH14" s="5" t="e">
        <f t="shared" si="5"/>
        <v>#DIV/0!</v>
      </c>
      <c r="AI14" s="28" t="e">
        <f t="shared" si="6"/>
        <v>#DIV/0!</v>
      </c>
      <c r="AJ14" s="111"/>
      <c r="AK14" s="108" t="e">
        <f t="shared" si="7"/>
        <v>#DIV/0!</v>
      </c>
      <c r="AL14" s="8">
        <f t="shared" ref="AL14:AL15" si="12">D14</f>
        <v>501</v>
      </c>
      <c r="AM14" s="9" t="e">
        <f>AK14-AL14</f>
        <v>#DIV/0!</v>
      </c>
      <c r="AN14" s="102">
        <v>473</v>
      </c>
      <c r="AO14" s="4"/>
    </row>
    <row r="15" spans="2:41" ht="35.25" customHeight="1">
      <c r="B15" s="120"/>
      <c r="C15" s="114" t="s">
        <v>3</v>
      </c>
      <c r="D15" s="30">
        <v>420</v>
      </c>
      <c r="E15" s="26"/>
      <c r="F15" s="27"/>
      <c r="G15" s="27"/>
      <c r="H15" s="2">
        <f t="shared" si="1"/>
        <v>0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">
        <f>SUM(H15:W15)</f>
        <v>0</v>
      </c>
      <c r="Y15" s="3"/>
      <c r="Z15" s="25"/>
      <c r="AA15" s="25"/>
      <c r="AB15" s="23"/>
      <c r="AC15" s="24"/>
      <c r="AD15" s="5">
        <f t="shared" si="3"/>
        <v>0</v>
      </c>
      <c r="AF15" s="13" t="e">
        <f t="shared" si="11"/>
        <v>#DIV/0!</v>
      </c>
      <c r="AG15" s="14">
        <f t="shared" si="4"/>
        <v>0</v>
      </c>
      <c r="AH15" s="5" t="e">
        <f t="shared" si="5"/>
        <v>#DIV/0!</v>
      </c>
      <c r="AI15" s="28" t="e">
        <f t="shared" si="6"/>
        <v>#DIV/0!</v>
      </c>
      <c r="AJ15" s="111"/>
      <c r="AK15" s="108" t="e">
        <f t="shared" si="7"/>
        <v>#DIV/0!</v>
      </c>
      <c r="AL15" s="8">
        <f t="shared" si="12"/>
        <v>420</v>
      </c>
      <c r="AM15" s="9" t="e">
        <f>AK15-AL15</f>
        <v>#DIV/0!</v>
      </c>
      <c r="AN15" s="102">
        <v>394</v>
      </c>
      <c r="AO15" s="4"/>
    </row>
    <row r="16" spans="2:41" ht="35.25" customHeight="1">
      <c r="B16" s="120"/>
      <c r="C16" s="114" t="s">
        <v>2</v>
      </c>
      <c r="D16" s="30">
        <v>334</v>
      </c>
      <c r="E16" s="26"/>
      <c r="F16" s="27"/>
      <c r="G16" s="27"/>
      <c r="H16" s="2">
        <f t="shared" si="1"/>
        <v>0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">
        <f t="shared" si="2"/>
        <v>0</v>
      </c>
      <c r="Y16" s="3"/>
      <c r="Z16" s="25"/>
      <c r="AA16" s="25"/>
      <c r="AB16" s="23"/>
      <c r="AC16" s="24"/>
      <c r="AD16" s="5">
        <f t="shared" si="3"/>
        <v>0</v>
      </c>
      <c r="AF16" s="13" t="e">
        <f t="shared" si="11"/>
        <v>#DIV/0!</v>
      </c>
      <c r="AG16" s="14">
        <f t="shared" si="4"/>
        <v>0</v>
      </c>
      <c r="AH16" s="5" t="e">
        <f t="shared" si="5"/>
        <v>#DIV/0!</v>
      </c>
      <c r="AI16" s="28" t="e">
        <f t="shared" si="6"/>
        <v>#DIV/0!</v>
      </c>
      <c r="AJ16" s="111"/>
      <c r="AK16" s="106" t="e">
        <f t="shared" si="7"/>
        <v>#DIV/0!</v>
      </c>
      <c r="AL16" s="15">
        <f>D16</f>
        <v>334</v>
      </c>
      <c r="AM16" s="15" t="e">
        <f>AK16-AL16</f>
        <v>#DIV/0!</v>
      </c>
      <c r="AN16" s="101">
        <v>329</v>
      </c>
      <c r="AO16" s="4"/>
    </row>
    <row r="17" spans="2:41" ht="35.25" customHeight="1">
      <c r="B17" s="120"/>
      <c r="C17" s="114" t="s">
        <v>1</v>
      </c>
      <c r="D17" s="30">
        <v>244</v>
      </c>
      <c r="E17" s="26"/>
      <c r="F17" s="27"/>
      <c r="G17" s="27"/>
      <c r="H17" s="2">
        <f t="shared" si="1"/>
        <v>0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">
        <f t="shared" si="2"/>
        <v>0</v>
      </c>
      <c r="Y17" s="3"/>
      <c r="Z17" s="25"/>
      <c r="AA17" s="25"/>
      <c r="AB17" s="23"/>
      <c r="AC17" s="24"/>
      <c r="AD17" s="5">
        <f t="shared" si="3"/>
        <v>0</v>
      </c>
      <c r="AF17" s="13" t="e">
        <f t="shared" si="11"/>
        <v>#DIV/0!</v>
      </c>
      <c r="AG17" s="14">
        <f t="shared" si="4"/>
        <v>0</v>
      </c>
      <c r="AH17" s="5" t="e">
        <f t="shared" si="5"/>
        <v>#DIV/0!</v>
      </c>
      <c r="AI17" s="28" t="e">
        <f t="shared" si="6"/>
        <v>#DIV/0!</v>
      </c>
      <c r="AJ17" s="111"/>
      <c r="AK17" s="106" t="e">
        <f t="shared" si="7"/>
        <v>#DIV/0!</v>
      </c>
      <c r="AL17" s="15">
        <f t="shared" ref="AL17:AL18" si="13">D17</f>
        <v>244</v>
      </c>
      <c r="AM17" s="15" t="e">
        <f t="shared" ref="AM17:AM18" si="14">AK17-AL17</f>
        <v>#DIV/0!</v>
      </c>
      <c r="AN17" s="101">
        <v>241</v>
      </c>
      <c r="AO17" s="4"/>
    </row>
    <row r="18" spans="2:41" ht="35.25" customHeight="1">
      <c r="B18" s="120"/>
      <c r="C18" s="115" t="s">
        <v>56</v>
      </c>
      <c r="D18" s="30">
        <v>212</v>
      </c>
      <c r="E18" s="26"/>
      <c r="F18" s="27"/>
      <c r="G18" s="27"/>
      <c r="H18" s="2">
        <f t="shared" si="1"/>
        <v>0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">
        <f t="shared" si="2"/>
        <v>0</v>
      </c>
      <c r="Y18" s="3"/>
      <c r="Z18" s="25"/>
      <c r="AA18" s="25"/>
      <c r="AB18" s="23"/>
      <c r="AC18" s="24"/>
      <c r="AD18" s="5">
        <f t="shared" si="3"/>
        <v>0</v>
      </c>
      <c r="AF18" s="13" t="e">
        <f t="shared" si="11"/>
        <v>#DIV/0!</v>
      </c>
      <c r="AG18" s="14">
        <f t="shared" si="4"/>
        <v>0</v>
      </c>
      <c r="AH18" s="5" t="e">
        <f t="shared" si="5"/>
        <v>#DIV/0!</v>
      </c>
      <c r="AI18" s="28" t="e">
        <f t="shared" si="6"/>
        <v>#DIV/0!</v>
      </c>
      <c r="AJ18" s="111"/>
      <c r="AK18" s="106" t="e">
        <f t="shared" si="7"/>
        <v>#DIV/0!</v>
      </c>
      <c r="AL18" s="15">
        <f t="shared" si="13"/>
        <v>212</v>
      </c>
      <c r="AM18" s="15" t="e">
        <f t="shared" si="14"/>
        <v>#DIV/0!</v>
      </c>
      <c r="AN18" s="101">
        <v>209</v>
      </c>
      <c r="AO18" s="4"/>
    </row>
    <row r="19" spans="2:41" ht="35.25" customHeight="1">
      <c r="B19" s="120" t="s">
        <v>14</v>
      </c>
      <c r="C19" s="114" t="s">
        <v>5</v>
      </c>
      <c r="D19" s="30">
        <v>564</v>
      </c>
      <c r="E19" s="26"/>
      <c r="F19" s="27"/>
      <c r="G19" s="27"/>
      <c r="H19" s="2">
        <f t="shared" si="1"/>
        <v>0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">
        <f t="shared" si="2"/>
        <v>0</v>
      </c>
      <c r="Y19" s="3"/>
      <c r="Z19" s="25"/>
      <c r="AA19" s="25"/>
      <c r="AB19" s="23"/>
      <c r="AC19" s="24"/>
      <c r="AD19" s="5">
        <f t="shared" si="3"/>
        <v>0</v>
      </c>
      <c r="AF19" s="13" t="e">
        <f t="shared" si="11"/>
        <v>#DIV/0!</v>
      </c>
      <c r="AG19" s="14">
        <f t="shared" si="4"/>
        <v>0</v>
      </c>
      <c r="AH19" s="5" t="e">
        <f t="shared" si="5"/>
        <v>#DIV/0!</v>
      </c>
      <c r="AI19" s="28" t="e">
        <f t="shared" si="6"/>
        <v>#DIV/0!</v>
      </c>
      <c r="AJ19" s="111"/>
      <c r="AK19" s="107" t="e">
        <f t="shared" si="7"/>
        <v>#DIV/0!</v>
      </c>
      <c r="AL19" s="8">
        <f>D19</f>
        <v>564</v>
      </c>
      <c r="AM19" s="8" t="e">
        <f>AK19-AL19</f>
        <v>#DIV/0!</v>
      </c>
      <c r="AN19" s="100">
        <v>556</v>
      </c>
      <c r="AO19" s="4"/>
    </row>
    <row r="20" spans="2:41" ht="35.25" customHeight="1">
      <c r="B20" s="120"/>
      <c r="C20" s="114" t="s">
        <v>4</v>
      </c>
      <c r="D20" s="30">
        <v>467</v>
      </c>
      <c r="E20" s="26"/>
      <c r="F20" s="27"/>
      <c r="G20" s="27"/>
      <c r="H20" s="2">
        <f t="shared" si="1"/>
        <v>0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">
        <f t="shared" si="2"/>
        <v>0</v>
      </c>
      <c r="Y20" s="3"/>
      <c r="Z20" s="25"/>
      <c r="AA20" s="25"/>
      <c r="AB20" s="23"/>
      <c r="AC20" s="24"/>
      <c r="AD20" s="5">
        <f t="shared" si="3"/>
        <v>0</v>
      </c>
      <c r="AF20" s="13" t="e">
        <f t="shared" si="11"/>
        <v>#DIV/0!</v>
      </c>
      <c r="AG20" s="14">
        <f t="shared" si="4"/>
        <v>0</v>
      </c>
      <c r="AH20" s="5" t="e">
        <f t="shared" si="5"/>
        <v>#DIV/0!</v>
      </c>
      <c r="AI20" s="28" t="e">
        <f t="shared" si="6"/>
        <v>#DIV/0!</v>
      </c>
      <c r="AJ20" s="111"/>
      <c r="AK20" s="108" t="e">
        <f t="shared" si="7"/>
        <v>#DIV/0!</v>
      </c>
      <c r="AL20" s="8">
        <f t="shared" ref="AL20:AL21" si="15">D20</f>
        <v>467</v>
      </c>
      <c r="AM20" s="8" t="e">
        <f t="shared" ref="AM20:AM21" si="16">AK20-AL20</f>
        <v>#DIV/0!</v>
      </c>
      <c r="AN20" s="102">
        <v>440</v>
      </c>
      <c r="AO20" s="4"/>
    </row>
    <row r="21" spans="2:41" ht="35.25" customHeight="1">
      <c r="B21" s="120"/>
      <c r="C21" s="114" t="s">
        <v>3</v>
      </c>
      <c r="D21" s="30">
        <v>387</v>
      </c>
      <c r="E21" s="26"/>
      <c r="F21" s="27"/>
      <c r="G21" s="27"/>
      <c r="H21" s="2">
        <f t="shared" si="1"/>
        <v>0</v>
      </c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">
        <f t="shared" si="2"/>
        <v>0</v>
      </c>
      <c r="Y21" s="3"/>
      <c r="Z21" s="25"/>
      <c r="AA21" s="25"/>
      <c r="AB21" s="23"/>
      <c r="AC21" s="24"/>
      <c r="AD21" s="5">
        <f t="shared" si="3"/>
        <v>0</v>
      </c>
      <c r="AF21" s="13" t="e">
        <f t="shared" si="11"/>
        <v>#DIV/0!</v>
      </c>
      <c r="AG21" s="14">
        <f t="shared" si="4"/>
        <v>0</v>
      </c>
      <c r="AH21" s="5" t="e">
        <f t="shared" si="5"/>
        <v>#DIV/0!</v>
      </c>
      <c r="AI21" s="28" t="e">
        <f t="shared" si="6"/>
        <v>#DIV/0!</v>
      </c>
      <c r="AJ21" s="111"/>
      <c r="AK21" s="108" t="e">
        <f t="shared" si="7"/>
        <v>#DIV/0!</v>
      </c>
      <c r="AL21" s="8">
        <f t="shared" si="15"/>
        <v>387</v>
      </c>
      <c r="AM21" s="8" t="e">
        <f t="shared" si="16"/>
        <v>#DIV/0!</v>
      </c>
      <c r="AN21" s="102">
        <v>362</v>
      </c>
      <c r="AO21" s="4"/>
    </row>
    <row r="22" spans="2:41" ht="35.25" customHeight="1">
      <c r="B22" s="120"/>
      <c r="C22" s="114" t="s">
        <v>2</v>
      </c>
      <c r="D22" s="30">
        <v>301</v>
      </c>
      <c r="E22" s="26"/>
      <c r="F22" s="27"/>
      <c r="G22" s="27"/>
      <c r="H22" s="2">
        <f t="shared" si="1"/>
        <v>0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">
        <f t="shared" si="2"/>
        <v>0</v>
      </c>
      <c r="Y22" s="3"/>
      <c r="Z22" s="25"/>
      <c r="AA22" s="25"/>
      <c r="AB22" s="23"/>
      <c r="AC22" s="24"/>
      <c r="AD22" s="5">
        <f t="shared" si="3"/>
        <v>0</v>
      </c>
      <c r="AF22" s="13" t="e">
        <f t="shared" si="11"/>
        <v>#DIV/0!</v>
      </c>
      <c r="AG22" s="14">
        <f t="shared" si="4"/>
        <v>0</v>
      </c>
      <c r="AH22" s="5" t="e">
        <f t="shared" si="5"/>
        <v>#DIV/0!</v>
      </c>
      <c r="AI22" s="28" t="e">
        <f t="shared" si="6"/>
        <v>#DIV/0!</v>
      </c>
      <c r="AJ22" s="111"/>
      <c r="AK22" s="106" t="e">
        <f t="shared" si="7"/>
        <v>#DIV/0!</v>
      </c>
      <c r="AL22" s="15">
        <f>D22</f>
        <v>301</v>
      </c>
      <c r="AM22" s="15" t="e">
        <f>AK22-AL22</f>
        <v>#DIV/0!</v>
      </c>
      <c r="AN22" s="101">
        <v>296</v>
      </c>
      <c r="AO22" s="4"/>
    </row>
    <row r="23" spans="2:41" ht="35.25" customHeight="1">
      <c r="B23" s="120"/>
      <c r="C23" s="114" t="s">
        <v>1</v>
      </c>
      <c r="D23" s="30">
        <v>211</v>
      </c>
      <c r="E23" s="26"/>
      <c r="F23" s="27"/>
      <c r="G23" s="27"/>
      <c r="H23" s="2">
        <f t="shared" si="1"/>
        <v>0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">
        <f t="shared" si="2"/>
        <v>0</v>
      </c>
      <c r="Y23" s="3"/>
      <c r="Z23" s="25"/>
      <c r="AA23" s="25"/>
      <c r="AB23" s="23"/>
      <c r="AC23" s="24"/>
      <c r="AD23" s="5">
        <f t="shared" si="3"/>
        <v>0</v>
      </c>
      <c r="AF23" s="13" t="e">
        <f t="shared" si="11"/>
        <v>#DIV/0!</v>
      </c>
      <c r="AG23" s="14">
        <f t="shared" si="4"/>
        <v>0</v>
      </c>
      <c r="AH23" s="5" t="e">
        <f t="shared" si="5"/>
        <v>#DIV/0!</v>
      </c>
      <c r="AI23" s="28" t="e">
        <f t="shared" si="6"/>
        <v>#DIV/0!</v>
      </c>
      <c r="AJ23" s="111"/>
      <c r="AK23" s="106" t="e">
        <f t="shared" si="7"/>
        <v>#DIV/0!</v>
      </c>
      <c r="AL23" s="15">
        <f t="shared" ref="AL23:AL24" si="17">D23</f>
        <v>211</v>
      </c>
      <c r="AM23" s="15" t="e">
        <f t="shared" ref="AM23:AM24" si="18">AK23-AL23</f>
        <v>#DIV/0!</v>
      </c>
      <c r="AN23" s="101">
        <v>208</v>
      </c>
      <c r="AO23" s="4"/>
    </row>
    <row r="24" spans="2:41" ht="35.25" customHeight="1">
      <c r="B24" s="120"/>
      <c r="C24" s="115" t="s">
        <v>56</v>
      </c>
      <c r="D24" s="30">
        <v>182</v>
      </c>
      <c r="E24" s="26"/>
      <c r="F24" s="27"/>
      <c r="G24" s="27"/>
      <c r="H24" s="2">
        <f t="shared" si="1"/>
        <v>0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">
        <f t="shared" si="2"/>
        <v>0</v>
      </c>
      <c r="Y24" s="3"/>
      <c r="Z24" s="25"/>
      <c r="AA24" s="25"/>
      <c r="AB24" s="23"/>
      <c r="AC24" s="24"/>
      <c r="AD24" s="5">
        <f t="shared" si="3"/>
        <v>0</v>
      </c>
      <c r="AF24" s="13" t="e">
        <f t="shared" si="11"/>
        <v>#DIV/0!</v>
      </c>
      <c r="AG24" s="14">
        <f t="shared" si="4"/>
        <v>0</v>
      </c>
      <c r="AH24" s="5" t="e">
        <f t="shared" si="5"/>
        <v>#DIV/0!</v>
      </c>
      <c r="AI24" s="28" t="e">
        <f t="shared" si="6"/>
        <v>#DIV/0!</v>
      </c>
      <c r="AJ24" s="111"/>
      <c r="AK24" s="106" t="e">
        <f t="shared" si="7"/>
        <v>#DIV/0!</v>
      </c>
      <c r="AL24" s="15">
        <f t="shared" si="17"/>
        <v>182</v>
      </c>
      <c r="AM24" s="15" t="e">
        <f t="shared" si="18"/>
        <v>#DIV/0!</v>
      </c>
      <c r="AN24" s="101">
        <v>179</v>
      </c>
      <c r="AO24" s="4"/>
    </row>
    <row r="25" spans="2:41" ht="46.5" customHeight="1">
      <c r="X25" s="2">
        <f>SUM(X7:X24)</f>
        <v>0</v>
      </c>
      <c r="AD25" s="2">
        <f>SUM(AD7:AD24)</f>
        <v>0</v>
      </c>
      <c r="AF25" s="99" t="e">
        <f t="shared" si="11"/>
        <v>#DIV/0!</v>
      </c>
      <c r="AG25" s="1"/>
      <c r="AH25" s="5" t="e">
        <f>SUM(AH7:AH24)</f>
        <v>#DIV/0!</v>
      </c>
      <c r="AI25" s="5" t="e">
        <f>SUM(AI7:AI24)</f>
        <v>#DIV/0!</v>
      </c>
      <c r="AO25" s="4"/>
    </row>
  </sheetData>
  <mergeCells count="4">
    <mergeCell ref="B2:H2"/>
    <mergeCell ref="B7:B12"/>
    <mergeCell ref="B13:B18"/>
    <mergeCell ref="B19:B24"/>
  </mergeCells>
  <phoneticPr fontId="2"/>
  <pageMargins left="0.86614173228346458" right="0.55118110236220474" top="0.74803149606299213" bottom="0.74803149606299213" header="0.31496062992125984" footer="0.31496062992125984"/>
  <pageSetup paperSize="9" scale="32" orientation="landscape" r:id="rId1"/>
  <colBreaks count="1" manualBreakCount="1">
    <brk id="36" min="2" max="3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B1:AO25"/>
  <sheetViews>
    <sheetView showGridLines="0" view="pageBreakPreview" topLeftCell="A4" zoomScale="70" zoomScaleNormal="85" zoomScaleSheetLayoutView="70" workbookViewId="0">
      <pane xSplit="5" topLeftCell="F1" activePane="topRight" state="frozen"/>
      <selection activeCell="A2" sqref="A2"/>
      <selection pane="topRight" activeCell="D14" sqref="D14"/>
    </sheetView>
  </sheetViews>
  <sheetFormatPr defaultRowHeight="14.25"/>
  <cols>
    <col min="2" max="2" width="13" customWidth="1"/>
    <col min="3" max="3" width="14.125" customWidth="1"/>
    <col min="4" max="4" width="6.25" customWidth="1"/>
    <col min="5" max="7" width="5.5" customWidth="1"/>
    <col min="8" max="8" width="15.375" customWidth="1"/>
    <col min="9" max="10" width="11.125" customWidth="1"/>
    <col min="11" max="15" width="13.125" customWidth="1"/>
    <col min="16" max="16" width="14.375" customWidth="1"/>
    <col min="17" max="17" width="10.75" customWidth="1"/>
    <col min="18" max="18" width="12.75" customWidth="1"/>
    <col min="19" max="19" width="11.625" customWidth="1"/>
    <col min="20" max="20" width="13.875" customWidth="1"/>
    <col min="21" max="23" width="12.75" customWidth="1"/>
    <col min="24" max="24" width="14.75" customWidth="1"/>
    <col min="25" max="25" width="3.75" customWidth="1"/>
    <col min="26" max="26" width="9.5" customWidth="1"/>
    <col min="27" max="27" width="8.75" customWidth="1"/>
    <col min="28" max="28" width="14.5" customWidth="1"/>
    <col min="29" max="29" width="16.5" customWidth="1"/>
    <col min="30" max="30" width="15.375" customWidth="1"/>
    <col min="31" max="31" width="4.75" customWidth="1"/>
    <col min="32" max="32" width="13.875" customWidth="1"/>
    <col min="33" max="33" width="15.125" hidden="1" customWidth="1"/>
    <col min="34" max="34" width="13" customWidth="1"/>
    <col min="35" max="35" width="13.625" customWidth="1"/>
    <col min="36" max="36" width="2.625" style="12" customWidth="1"/>
    <col min="37" max="37" width="13.125" hidden="1" customWidth="1"/>
    <col min="38" max="38" width="9" hidden="1" customWidth="1"/>
    <col min="39" max="39" width="10.875" hidden="1" customWidth="1"/>
    <col min="40" max="40" width="8.625" hidden="1" customWidth="1"/>
    <col min="41" max="41" width="8.75" customWidth="1"/>
  </cols>
  <sheetData>
    <row r="1" spans="2:41" ht="37.5" customHeight="1">
      <c r="B1" s="98" t="s">
        <v>53</v>
      </c>
    </row>
    <row r="2" spans="2:41" ht="32.25" customHeight="1">
      <c r="B2" s="121"/>
      <c r="C2" s="122"/>
      <c r="D2" s="122"/>
      <c r="E2" s="122"/>
      <c r="F2" s="122"/>
      <c r="G2" s="122"/>
      <c r="H2" s="123"/>
    </row>
    <row r="3" spans="2:41" s="19" customFormat="1" ht="32.25" customHeight="1">
      <c r="B3" s="18"/>
      <c r="AJ3" s="12"/>
    </row>
    <row r="4" spans="2:41" s="19" customFormat="1" ht="32.25" customHeight="1">
      <c r="B4" s="18"/>
      <c r="AJ4" s="12"/>
    </row>
    <row r="5" spans="2:41" ht="50.25" customHeight="1">
      <c r="B5" s="20" t="s">
        <v>15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9" t="s">
        <v>45</v>
      </c>
      <c r="Y5" s="16"/>
      <c r="Z5" s="20" t="s">
        <v>18</v>
      </c>
      <c r="AA5" s="21"/>
      <c r="AB5" s="21"/>
      <c r="AC5" s="21"/>
      <c r="AD5" s="29" t="s">
        <v>45</v>
      </c>
      <c r="AE5" s="16"/>
      <c r="AF5" s="20" t="s">
        <v>17</v>
      </c>
      <c r="AG5" s="21"/>
      <c r="AH5" s="21"/>
      <c r="AI5" s="21"/>
      <c r="AJ5" s="17"/>
      <c r="AK5" s="20" t="s">
        <v>19</v>
      </c>
      <c r="AL5" s="20"/>
      <c r="AM5" s="22"/>
      <c r="AN5" s="22"/>
      <c r="AO5" s="103"/>
    </row>
    <row r="6" spans="2:41" ht="107.25" customHeight="1">
      <c r="B6" s="32" t="s">
        <v>6</v>
      </c>
      <c r="C6" s="32" t="s">
        <v>9</v>
      </c>
      <c r="D6" s="32" t="s">
        <v>10</v>
      </c>
      <c r="E6" s="33" t="s">
        <v>16</v>
      </c>
      <c r="F6" s="33" t="s">
        <v>12</v>
      </c>
      <c r="G6" s="33" t="s">
        <v>55</v>
      </c>
      <c r="H6" s="32" t="s">
        <v>13</v>
      </c>
      <c r="I6" s="34" t="s">
        <v>30</v>
      </c>
      <c r="J6" s="34" t="s">
        <v>31</v>
      </c>
      <c r="K6" s="34" t="s">
        <v>32</v>
      </c>
      <c r="L6" s="34" t="s">
        <v>33</v>
      </c>
      <c r="M6" s="34" t="s">
        <v>34</v>
      </c>
      <c r="N6" s="34" t="s">
        <v>35</v>
      </c>
      <c r="O6" s="34" t="s">
        <v>36</v>
      </c>
      <c r="P6" s="34" t="s">
        <v>37</v>
      </c>
      <c r="Q6" s="34" t="s">
        <v>38</v>
      </c>
      <c r="R6" s="34" t="s">
        <v>39</v>
      </c>
      <c r="S6" s="34" t="s">
        <v>40</v>
      </c>
      <c r="T6" s="34" t="s">
        <v>41</v>
      </c>
      <c r="U6" s="34" t="s">
        <v>42</v>
      </c>
      <c r="V6" s="34" t="s">
        <v>43</v>
      </c>
      <c r="W6" s="34" t="s">
        <v>44</v>
      </c>
      <c r="X6" s="35" t="s">
        <v>24</v>
      </c>
      <c r="Y6" s="36"/>
      <c r="Z6" s="33" t="s">
        <v>46</v>
      </c>
      <c r="AA6" s="33" t="s">
        <v>47</v>
      </c>
      <c r="AB6" s="33" t="s">
        <v>51</v>
      </c>
      <c r="AC6" s="33" t="s">
        <v>52</v>
      </c>
      <c r="AD6" s="35" t="s">
        <v>25</v>
      </c>
      <c r="AE6" s="31"/>
      <c r="AF6" s="37" t="s">
        <v>26</v>
      </c>
      <c r="AG6" s="38" t="s">
        <v>27</v>
      </c>
      <c r="AH6" s="38" t="s">
        <v>28</v>
      </c>
      <c r="AI6" s="38" t="s">
        <v>29</v>
      </c>
      <c r="AJ6" s="109"/>
      <c r="AK6" s="104" t="s">
        <v>22</v>
      </c>
      <c r="AL6" s="11" t="s">
        <v>23</v>
      </c>
      <c r="AM6" s="6" t="s">
        <v>21</v>
      </c>
      <c r="AN6" s="10" t="s">
        <v>20</v>
      </c>
      <c r="AO6" s="4"/>
    </row>
    <row r="7" spans="2:41" ht="35.25" customHeight="1">
      <c r="B7" s="119" t="s">
        <v>48</v>
      </c>
      <c r="C7" s="114" t="s">
        <v>5</v>
      </c>
      <c r="D7" s="30">
        <v>668</v>
      </c>
      <c r="E7" s="26"/>
      <c r="F7" s="27"/>
      <c r="G7" s="27"/>
      <c r="H7" s="2">
        <f>D7*E7*F7*G7</f>
        <v>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">
        <f>SUM(H7:W7)</f>
        <v>0</v>
      </c>
      <c r="Y7" s="3"/>
      <c r="Z7" s="24"/>
      <c r="AA7" s="25"/>
      <c r="AB7" s="23"/>
      <c r="AC7" s="24"/>
      <c r="AD7" s="5">
        <f>AB7+AC7</f>
        <v>0</v>
      </c>
      <c r="AF7" s="13" t="e">
        <f t="shared" ref="AF7:AF11" si="0">AD7/X7</f>
        <v>#DIV/0!</v>
      </c>
      <c r="AG7" s="14">
        <f>ROUNDDOWN(AD7/0.6,-3)</f>
        <v>0</v>
      </c>
      <c r="AH7" s="5" t="e">
        <f>ROUNDDOWN(AG7/E7,-3)</f>
        <v>#DIV/0!</v>
      </c>
      <c r="AI7" s="28" t="e">
        <f>AH7/F7</f>
        <v>#DIV/0!</v>
      </c>
      <c r="AJ7" s="110"/>
      <c r="AK7" s="105" t="e">
        <f>ROUNDDOWN(AI7/10,0)</f>
        <v>#DIV/0!</v>
      </c>
      <c r="AL7" s="7">
        <f>D7</f>
        <v>668</v>
      </c>
      <c r="AM7" s="8" t="e">
        <f>AK7-AL7</f>
        <v>#DIV/0!</v>
      </c>
      <c r="AN7" s="100">
        <v>639</v>
      </c>
      <c r="AO7" s="4"/>
    </row>
    <row r="8" spans="2:41" ht="35.25" customHeight="1">
      <c r="B8" s="119"/>
      <c r="C8" s="114" t="s">
        <v>4</v>
      </c>
      <c r="D8" s="30">
        <v>552</v>
      </c>
      <c r="E8" s="26"/>
      <c r="F8" s="27"/>
      <c r="G8" s="27"/>
      <c r="H8" s="2">
        <f t="shared" ref="H8:H24" si="1">D8*E8*F8*G8</f>
        <v>0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">
        <f t="shared" ref="X8:X24" si="2">SUM(H8:W8)</f>
        <v>0</v>
      </c>
      <c r="Y8" s="3"/>
      <c r="Z8" s="24"/>
      <c r="AA8" s="25"/>
      <c r="AB8" s="23"/>
      <c r="AC8" s="24"/>
      <c r="AD8" s="5">
        <f t="shared" ref="AD8:AD24" si="3">AB8+AC8</f>
        <v>0</v>
      </c>
      <c r="AF8" s="13" t="e">
        <f t="shared" si="0"/>
        <v>#DIV/0!</v>
      </c>
      <c r="AG8" s="14">
        <f t="shared" ref="AG8:AG24" si="4">ROUNDDOWN(AD8/0.6,-3)</f>
        <v>0</v>
      </c>
      <c r="AH8" s="5" t="e">
        <f t="shared" ref="AH8:AH24" si="5">ROUNDDOWN(AG8/E8,-3)</f>
        <v>#DIV/0!</v>
      </c>
      <c r="AI8" s="28" t="e">
        <f t="shared" ref="AI8:AI24" si="6">AH8/F8</f>
        <v>#DIV/0!</v>
      </c>
      <c r="AJ8" s="110"/>
      <c r="AK8" s="105" t="e">
        <f t="shared" ref="AK8:AK24" si="7">ROUNDDOWN(AI8/10,0)</f>
        <v>#DIV/0!</v>
      </c>
      <c r="AL8" s="7">
        <f>D8</f>
        <v>552</v>
      </c>
      <c r="AM8" s="8" t="e">
        <f t="shared" ref="AM8:AM9" si="8">AK8-AL8</f>
        <v>#DIV/0!</v>
      </c>
      <c r="AN8" s="100">
        <v>523</v>
      </c>
      <c r="AO8" s="4"/>
    </row>
    <row r="9" spans="2:41" ht="35.25" customHeight="1">
      <c r="B9" s="119"/>
      <c r="C9" s="114" t="s">
        <v>3</v>
      </c>
      <c r="D9" s="30">
        <v>471</v>
      </c>
      <c r="E9" s="26"/>
      <c r="F9" s="27"/>
      <c r="G9" s="27"/>
      <c r="H9" s="2">
        <f t="shared" si="1"/>
        <v>0</v>
      </c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">
        <f t="shared" si="2"/>
        <v>0</v>
      </c>
      <c r="Y9" s="3"/>
      <c r="Z9" s="24"/>
      <c r="AA9" s="25"/>
      <c r="AB9" s="23"/>
      <c r="AC9" s="24"/>
      <c r="AD9" s="5">
        <f t="shared" si="3"/>
        <v>0</v>
      </c>
      <c r="AF9" s="13" t="e">
        <f t="shared" si="0"/>
        <v>#DIV/0!</v>
      </c>
      <c r="AG9" s="14">
        <f t="shared" si="4"/>
        <v>0</v>
      </c>
      <c r="AH9" s="5" t="e">
        <f t="shared" si="5"/>
        <v>#DIV/0!</v>
      </c>
      <c r="AI9" s="28" t="e">
        <f t="shared" si="6"/>
        <v>#DIV/0!</v>
      </c>
      <c r="AJ9" s="110"/>
      <c r="AK9" s="105" t="e">
        <f t="shared" si="7"/>
        <v>#DIV/0!</v>
      </c>
      <c r="AL9" s="7">
        <f>D9</f>
        <v>471</v>
      </c>
      <c r="AM9" s="8" t="e">
        <f t="shared" si="8"/>
        <v>#DIV/0!</v>
      </c>
      <c r="AN9" s="100">
        <v>445</v>
      </c>
      <c r="AO9" s="4"/>
    </row>
    <row r="10" spans="2:41" ht="35.25" customHeight="1">
      <c r="B10" s="119"/>
      <c r="C10" s="114" t="s">
        <v>2</v>
      </c>
      <c r="D10" s="30">
        <v>385</v>
      </c>
      <c r="E10" s="26"/>
      <c r="F10" s="27"/>
      <c r="G10" s="27"/>
      <c r="H10" s="2">
        <f t="shared" si="1"/>
        <v>0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">
        <f t="shared" si="2"/>
        <v>0</v>
      </c>
      <c r="Y10" s="3"/>
      <c r="Z10" s="24"/>
      <c r="AA10" s="25"/>
      <c r="AB10" s="23"/>
      <c r="AC10" s="24"/>
      <c r="AD10" s="5">
        <f t="shared" si="3"/>
        <v>0</v>
      </c>
      <c r="AF10" s="13" t="e">
        <f t="shared" si="0"/>
        <v>#DIV/0!</v>
      </c>
      <c r="AG10" s="14">
        <f t="shared" si="4"/>
        <v>0</v>
      </c>
      <c r="AH10" s="5" t="e">
        <f t="shared" si="5"/>
        <v>#DIV/0!</v>
      </c>
      <c r="AI10" s="28" t="e">
        <f t="shared" si="6"/>
        <v>#DIV/0!</v>
      </c>
      <c r="AJ10" s="111"/>
      <c r="AK10" s="106" t="e">
        <f t="shared" si="7"/>
        <v>#DIV/0!</v>
      </c>
      <c r="AL10" s="15">
        <f>D10</f>
        <v>385</v>
      </c>
      <c r="AM10" s="15" t="e">
        <f>AK10-AL10</f>
        <v>#DIV/0!</v>
      </c>
      <c r="AN10" s="101">
        <v>379</v>
      </c>
      <c r="AO10" s="4"/>
    </row>
    <row r="11" spans="2:41" ht="35.25" customHeight="1">
      <c r="B11" s="119"/>
      <c r="C11" s="114" t="s">
        <v>1</v>
      </c>
      <c r="D11" s="30">
        <v>295</v>
      </c>
      <c r="E11" s="26"/>
      <c r="F11" s="27"/>
      <c r="G11" s="27"/>
      <c r="H11" s="2">
        <f t="shared" si="1"/>
        <v>0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">
        <f t="shared" si="2"/>
        <v>0</v>
      </c>
      <c r="Y11" s="3"/>
      <c r="Z11" s="24"/>
      <c r="AA11" s="25"/>
      <c r="AB11" s="23"/>
      <c r="AC11" s="24"/>
      <c r="AD11" s="5">
        <f t="shared" si="3"/>
        <v>0</v>
      </c>
      <c r="AF11" s="13" t="e">
        <f t="shared" si="0"/>
        <v>#DIV/0!</v>
      </c>
      <c r="AG11" s="14">
        <f t="shared" si="4"/>
        <v>0</v>
      </c>
      <c r="AH11" s="5" t="e">
        <f t="shared" si="5"/>
        <v>#DIV/0!</v>
      </c>
      <c r="AI11" s="28" t="e">
        <f t="shared" si="6"/>
        <v>#DIV/0!</v>
      </c>
      <c r="AJ11" s="111"/>
      <c r="AK11" s="106" t="e">
        <f t="shared" si="7"/>
        <v>#DIV/0!</v>
      </c>
      <c r="AL11" s="15">
        <f t="shared" ref="AL11:AL12" si="9">D11</f>
        <v>295</v>
      </c>
      <c r="AM11" s="15" t="e">
        <f t="shared" ref="AM11:AM12" si="10">AK11-AL11</f>
        <v>#DIV/0!</v>
      </c>
      <c r="AN11" s="101">
        <v>291</v>
      </c>
      <c r="AO11" s="4"/>
    </row>
    <row r="12" spans="2:41" ht="35.25" customHeight="1">
      <c r="B12" s="119"/>
      <c r="C12" s="115" t="s">
        <v>56</v>
      </c>
      <c r="D12" s="30">
        <v>259</v>
      </c>
      <c r="E12" s="26"/>
      <c r="F12" s="27"/>
      <c r="G12" s="27"/>
      <c r="H12" s="2">
        <f t="shared" si="1"/>
        <v>0</v>
      </c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">
        <f t="shared" si="2"/>
        <v>0</v>
      </c>
      <c r="Y12" s="3"/>
      <c r="Z12" s="24"/>
      <c r="AA12" s="25"/>
      <c r="AB12" s="23"/>
      <c r="AC12" s="24"/>
      <c r="AD12" s="5">
        <f t="shared" si="3"/>
        <v>0</v>
      </c>
      <c r="AF12" s="13" t="e">
        <f>AD12/X12</f>
        <v>#DIV/0!</v>
      </c>
      <c r="AG12" s="14">
        <f t="shared" si="4"/>
        <v>0</v>
      </c>
      <c r="AH12" s="5" t="e">
        <f t="shared" si="5"/>
        <v>#DIV/0!</v>
      </c>
      <c r="AI12" s="28" t="e">
        <f t="shared" si="6"/>
        <v>#DIV/0!</v>
      </c>
      <c r="AJ12" s="111"/>
      <c r="AK12" s="106" t="e">
        <f t="shared" si="7"/>
        <v>#DIV/0!</v>
      </c>
      <c r="AL12" s="15">
        <f t="shared" si="9"/>
        <v>259</v>
      </c>
      <c r="AM12" s="15" t="e">
        <f t="shared" si="10"/>
        <v>#DIV/0!</v>
      </c>
      <c r="AN12" s="101">
        <v>254</v>
      </c>
      <c r="AO12" s="4"/>
    </row>
    <row r="13" spans="2:41" ht="35.25" customHeight="1">
      <c r="B13" s="120" t="s">
        <v>8</v>
      </c>
      <c r="C13" s="114" t="s">
        <v>5</v>
      </c>
      <c r="D13" s="30">
        <v>617</v>
      </c>
      <c r="E13" s="26"/>
      <c r="F13" s="27"/>
      <c r="G13" s="27"/>
      <c r="H13" s="2">
        <f t="shared" si="1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">
        <f t="shared" si="2"/>
        <v>0</v>
      </c>
      <c r="Y13" s="3"/>
      <c r="Z13" s="25"/>
      <c r="AA13" s="25"/>
      <c r="AB13" s="23"/>
      <c r="AC13" s="24"/>
      <c r="AD13" s="5">
        <f t="shared" si="3"/>
        <v>0</v>
      </c>
      <c r="AF13" s="13" t="e">
        <f t="shared" ref="AF13:AF25" si="11">AD13/X13</f>
        <v>#DIV/0!</v>
      </c>
      <c r="AG13" s="14">
        <f t="shared" si="4"/>
        <v>0</v>
      </c>
      <c r="AH13" s="5" t="e">
        <f t="shared" si="5"/>
        <v>#DIV/0!</v>
      </c>
      <c r="AI13" s="28" t="e">
        <f t="shared" si="6"/>
        <v>#DIV/0!</v>
      </c>
      <c r="AJ13" s="111"/>
      <c r="AK13" s="107" t="e">
        <f t="shared" si="7"/>
        <v>#DIV/0!</v>
      </c>
      <c r="AL13" s="8">
        <f>D13</f>
        <v>617</v>
      </c>
      <c r="AM13" s="8" t="e">
        <f>AK13-AL13</f>
        <v>#DIV/0!</v>
      </c>
      <c r="AN13" s="100">
        <v>556</v>
      </c>
      <c r="AO13" s="4"/>
    </row>
    <row r="14" spans="2:41" ht="35.25" customHeight="1">
      <c r="B14" s="120"/>
      <c r="C14" s="114" t="s">
        <v>4</v>
      </c>
      <c r="D14" s="30">
        <v>501</v>
      </c>
      <c r="E14" s="26"/>
      <c r="F14" s="27"/>
      <c r="G14" s="27"/>
      <c r="H14" s="2">
        <f t="shared" si="1"/>
        <v>0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">
        <f t="shared" si="2"/>
        <v>0</v>
      </c>
      <c r="Y14" s="3"/>
      <c r="Z14" s="25"/>
      <c r="AA14" s="25"/>
      <c r="AB14" s="23"/>
      <c r="AC14" s="24"/>
      <c r="AD14" s="5">
        <f t="shared" si="3"/>
        <v>0</v>
      </c>
      <c r="AF14" s="13" t="e">
        <f t="shared" si="11"/>
        <v>#DIV/0!</v>
      </c>
      <c r="AG14" s="14">
        <f t="shared" si="4"/>
        <v>0</v>
      </c>
      <c r="AH14" s="5" t="e">
        <f t="shared" si="5"/>
        <v>#DIV/0!</v>
      </c>
      <c r="AI14" s="28" t="e">
        <f t="shared" si="6"/>
        <v>#DIV/0!</v>
      </c>
      <c r="AJ14" s="111"/>
      <c r="AK14" s="108" t="e">
        <f t="shared" si="7"/>
        <v>#DIV/0!</v>
      </c>
      <c r="AL14" s="8">
        <f t="shared" ref="AL14:AL15" si="12">D14</f>
        <v>501</v>
      </c>
      <c r="AM14" s="9" t="e">
        <f>AK14-AL14</f>
        <v>#DIV/0!</v>
      </c>
      <c r="AN14" s="102">
        <v>473</v>
      </c>
      <c r="AO14" s="4"/>
    </row>
    <row r="15" spans="2:41" ht="35.25" customHeight="1">
      <c r="B15" s="120"/>
      <c r="C15" s="114" t="s">
        <v>3</v>
      </c>
      <c r="D15" s="30">
        <v>420</v>
      </c>
      <c r="E15" s="26"/>
      <c r="F15" s="27"/>
      <c r="G15" s="27"/>
      <c r="H15" s="2">
        <f t="shared" si="1"/>
        <v>0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">
        <f>SUM(H15:W15)</f>
        <v>0</v>
      </c>
      <c r="Y15" s="3"/>
      <c r="Z15" s="25"/>
      <c r="AA15" s="25"/>
      <c r="AB15" s="23"/>
      <c r="AC15" s="24"/>
      <c r="AD15" s="5">
        <f t="shared" si="3"/>
        <v>0</v>
      </c>
      <c r="AF15" s="13" t="e">
        <f t="shared" si="11"/>
        <v>#DIV/0!</v>
      </c>
      <c r="AG15" s="14">
        <f t="shared" si="4"/>
        <v>0</v>
      </c>
      <c r="AH15" s="5" t="e">
        <f t="shared" si="5"/>
        <v>#DIV/0!</v>
      </c>
      <c r="AI15" s="28" t="e">
        <f t="shared" si="6"/>
        <v>#DIV/0!</v>
      </c>
      <c r="AJ15" s="111"/>
      <c r="AK15" s="108" t="e">
        <f t="shared" si="7"/>
        <v>#DIV/0!</v>
      </c>
      <c r="AL15" s="8">
        <f t="shared" si="12"/>
        <v>420</v>
      </c>
      <c r="AM15" s="9" t="e">
        <f>AK15-AL15</f>
        <v>#DIV/0!</v>
      </c>
      <c r="AN15" s="102">
        <v>394</v>
      </c>
      <c r="AO15" s="4"/>
    </row>
    <row r="16" spans="2:41" ht="35.25" customHeight="1">
      <c r="B16" s="120"/>
      <c r="C16" s="114" t="s">
        <v>2</v>
      </c>
      <c r="D16" s="30">
        <v>334</v>
      </c>
      <c r="E16" s="26"/>
      <c r="F16" s="27"/>
      <c r="G16" s="27"/>
      <c r="H16" s="2">
        <f t="shared" si="1"/>
        <v>0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">
        <f t="shared" si="2"/>
        <v>0</v>
      </c>
      <c r="Y16" s="3"/>
      <c r="Z16" s="25"/>
      <c r="AA16" s="25"/>
      <c r="AB16" s="23"/>
      <c r="AC16" s="24"/>
      <c r="AD16" s="5">
        <f t="shared" si="3"/>
        <v>0</v>
      </c>
      <c r="AF16" s="13" t="e">
        <f t="shared" si="11"/>
        <v>#DIV/0!</v>
      </c>
      <c r="AG16" s="14">
        <f t="shared" si="4"/>
        <v>0</v>
      </c>
      <c r="AH16" s="5" t="e">
        <f t="shared" si="5"/>
        <v>#DIV/0!</v>
      </c>
      <c r="AI16" s="28" t="e">
        <f t="shared" si="6"/>
        <v>#DIV/0!</v>
      </c>
      <c r="AJ16" s="111"/>
      <c r="AK16" s="106" t="e">
        <f t="shared" si="7"/>
        <v>#DIV/0!</v>
      </c>
      <c r="AL16" s="15">
        <f>D16</f>
        <v>334</v>
      </c>
      <c r="AM16" s="15" t="e">
        <f>AK16-AL16</f>
        <v>#DIV/0!</v>
      </c>
      <c r="AN16" s="101">
        <v>329</v>
      </c>
      <c r="AO16" s="4"/>
    </row>
    <row r="17" spans="2:41" ht="35.25" customHeight="1">
      <c r="B17" s="120"/>
      <c r="C17" s="114" t="s">
        <v>1</v>
      </c>
      <c r="D17" s="30">
        <v>244</v>
      </c>
      <c r="E17" s="26"/>
      <c r="F17" s="27"/>
      <c r="G17" s="27"/>
      <c r="H17" s="2">
        <f t="shared" si="1"/>
        <v>0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">
        <f t="shared" si="2"/>
        <v>0</v>
      </c>
      <c r="Y17" s="3"/>
      <c r="Z17" s="25"/>
      <c r="AA17" s="25"/>
      <c r="AB17" s="23"/>
      <c r="AC17" s="24"/>
      <c r="AD17" s="5">
        <f t="shared" si="3"/>
        <v>0</v>
      </c>
      <c r="AF17" s="13" t="e">
        <f t="shared" si="11"/>
        <v>#DIV/0!</v>
      </c>
      <c r="AG17" s="14">
        <f t="shared" si="4"/>
        <v>0</v>
      </c>
      <c r="AH17" s="5" t="e">
        <f t="shared" si="5"/>
        <v>#DIV/0!</v>
      </c>
      <c r="AI17" s="28" t="e">
        <f t="shared" si="6"/>
        <v>#DIV/0!</v>
      </c>
      <c r="AJ17" s="111"/>
      <c r="AK17" s="106" t="e">
        <f t="shared" si="7"/>
        <v>#DIV/0!</v>
      </c>
      <c r="AL17" s="15">
        <f t="shared" ref="AL17:AL18" si="13">D17</f>
        <v>244</v>
      </c>
      <c r="AM17" s="15" t="e">
        <f t="shared" ref="AM17:AM18" si="14">AK17-AL17</f>
        <v>#DIV/0!</v>
      </c>
      <c r="AN17" s="101">
        <v>241</v>
      </c>
      <c r="AO17" s="4"/>
    </row>
    <row r="18" spans="2:41" ht="35.25" customHeight="1">
      <c r="B18" s="120"/>
      <c r="C18" s="115" t="s">
        <v>56</v>
      </c>
      <c r="D18" s="30">
        <v>212</v>
      </c>
      <c r="E18" s="26"/>
      <c r="F18" s="27"/>
      <c r="G18" s="27"/>
      <c r="H18" s="2">
        <f t="shared" si="1"/>
        <v>0</v>
      </c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">
        <f t="shared" si="2"/>
        <v>0</v>
      </c>
      <c r="Y18" s="3"/>
      <c r="Z18" s="25"/>
      <c r="AA18" s="25"/>
      <c r="AB18" s="23"/>
      <c r="AC18" s="24"/>
      <c r="AD18" s="5">
        <f t="shared" si="3"/>
        <v>0</v>
      </c>
      <c r="AF18" s="13" t="e">
        <f t="shared" si="11"/>
        <v>#DIV/0!</v>
      </c>
      <c r="AG18" s="14">
        <f t="shared" si="4"/>
        <v>0</v>
      </c>
      <c r="AH18" s="5" t="e">
        <f t="shared" si="5"/>
        <v>#DIV/0!</v>
      </c>
      <c r="AI18" s="28" t="e">
        <f t="shared" si="6"/>
        <v>#DIV/0!</v>
      </c>
      <c r="AJ18" s="111"/>
      <c r="AK18" s="106" t="e">
        <f t="shared" si="7"/>
        <v>#DIV/0!</v>
      </c>
      <c r="AL18" s="15">
        <f t="shared" si="13"/>
        <v>212</v>
      </c>
      <c r="AM18" s="15" t="e">
        <f t="shared" si="14"/>
        <v>#DIV/0!</v>
      </c>
      <c r="AN18" s="101">
        <v>209</v>
      </c>
      <c r="AO18" s="4"/>
    </row>
    <row r="19" spans="2:41" ht="35.25" customHeight="1">
      <c r="B19" s="120" t="s">
        <v>14</v>
      </c>
      <c r="C19" s="114" t="s">
        <v>5</v>
      </c>
      <c r="D19" s="30">
        <v>564</v>
      </c>
      <c r="E19" s="26"/>
      <c r="F19" s="27"/>
      <c r="G19" s="27"/>
      <c r="H19" s="2">
        <f t="shared" si="1"/>
        <v>0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">
        <f t="shared" si="2"/>
        <v>0</v>
      </c>
      <c r="Y19" s="3"/>
      <c r="Z19" s="25"/>
      <c r="AA19" s="25"/>
      <c r="AB19" s="23"/>
      <c r="AC19" s="24"/>
      <c r="AD19" s="5">
        <f t="shared" si="3"/>
        <v>0</v>
      </c>
      <c r="AF19" s="13" t="e">
        <f t="shared" si="11"/>
        <v>#DIV/0!</v>
      </c>
      <c r="AG19" s="14">
        <f t="shared" si="4"/>
        <v>0</v>
      </c>
      <c r="AH19" s="5" t="e">
        <f t="shared" si="5"/>
        <v>#DIV/0!</v>
      </c>
      <c r="AI19" s="28" t="e">
        <f t="shared" si="6"/>
        <v>#DIV/0!</v>
      </c>
      <c r="AJ19" s="111"/>
      <c r="AK19" s="107" t="e">
        <f t="shared" si="7"/>
        <v>#DIV/0!</v>
      </c>
      <c r="AL19" s="8">
        <f>D19</f>
        <v>564</v>
      </c>
      <c r="AM19" s="8" t="e">
        <f>AK19-AL19</f>
        <v>#DIV/0!</v>
      </c>
      <c r="AN19" s="100">
        <v>556</v>
      </c>
      <c r="AO19" s="4"/>
    </row>
    <row r="20" spans="2:41" ht="35.25" customHeight="1">
      <c r="B20" s="120"/>
      <c r="C20" s="114" t="s">
        <v>4</v>
      </c>
      <c r="D20" s="30">
        <v>467</v>
      </c>
      <c r="E20" s="26"/>
      <c r="F20" s="27"/>
      <c r="G20" s="27"/>
      <c r="H20" s="2">
        <f t="shared" si="1"/>
        <v>0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">
        <f t="shared" si="2"/>
        <v>0</v>
      </c>
      <c r="Y20" s="3"/>
      <c r="Z20" s="25"/>
      <c r="AA20" s="25"/>
      <c r="AB20" s="23"/>
      <c r="AC20" s="24"/>
      <c r="AD20" s="5">
        <f t="shared" si="3"/>
        <v>0</v>
      </c>
      <c r="AF20" s="13" t="e">
        <f t="shared" si="11"/>
        <v>#DIV/0!</v>
      </c>
      <c r="AG20" s="14">
        <f t="shared" si="4"/>
        <v>0</v>
      </c>
      <c r="AH20" s="5" t="e">
        <f t="shared" si="5"/>
        <v>#DIV/0!</v>
      </c>
      <c r="AI20" s="28" t="e">
        <f t="shared" si="6"/>
        <v>#DIV/0!</v>
      </c>
      <c r="AJ20" s="111"/>
      <c r="AK20" s="108" t="e">
        <f t="shared" si="7"/>
        <v>#DIV/0!</v>
      </c>
      <c r="AL20" s="8">
        <f t="shared" ref="AL20:AL21" si="15">D20</f>
        <v>467</v>
      </c>
      <c r="AM20" s="8" t="e">
        <f t="shared" ref="AM20:AM21" si="16">AK20-AL20</f>
        <v>#DIV/0!</v>
      </c>
      <c r="AN20" s="102">
        <v>440</v>
      </c>
      <c r="AO20" s="4"/>
    </row>
    <row r="21" spans="2:41" ht="35.25" customHeight="1">
      <c r="B21" s="120"/>
      <c r="C21" s="114" t="s">
        <v>3</v>
      </c>
      <c r="D21" s="30">
        <v>387</v>
      </c>
      <c r="E21" s="26"/>
      <c r="F21" s="27"/>
      <c r="G21" s="27"/>
      <c r="H21" s="2">
        <f t="shared" si="1"/>
        <v>0</v>
      </c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">
        <f t="shared" si="2"/>
        <v>0</v>
      </c>
      <c r="Y21" s="3"/>
      <c r="Z21" s="25"/>
      <c r="AA21" s="25"/>
      <c r="AB21" s="23"/>
      <c r="AC21" s="24"/>
      <c r="AD21" s="5">
        <f t="shared" si="3"/>
        <v>0</v>
      </c>
      <c r="AF21" s="13" t="e">
        <f t="shared" si="11"/>
        <v>#DIV/0!</v>
      </c>
      <c r="AG21" s="14">
        <f t="shared" si="4"/>
        <v>0</v>
      </c>
      <c r="AH21" s="5" t="e">
        <f t="shared" si="5"/>
        <v>#DIV/0!</v>
      </c>
      <c r="AI21" s="28" t="e">
        <f t="shared" si="6"/>
        <v>#DIV/0!</v>
      </c>
      <c r="AJ21" s="111"/>
      <c r="AK21" s="108" t="e">
        <f t="shared" si="7"/>
        <v>#DIV/0!</v>
      </c>
      <c r="AL21" s="8">
        <f t="shared" si="15"/>
        <v>387</v>
      </c>
      <c r="AM21" s="8" t="e">
        <f t="shared" si="16"/>
        <v>#DIV/0!</v>
      </c>
      <c r="AN21" s="102">
        <v>362</v>
      </c>
      <c r="AO21" s="4"/>
    </row>
    <row r="22" spans="2:41" ht="35.25" customHeight="1">
      <c r="B22" s="120"/>
      <c r="C22" s="114" t="s">
        <v>2</v>
      </c>
      <c r="D22" s="30">
        <v>301</v>
      </c>
      <c r="E22" s="26"/>
      <c r="F22" s="27"/>
      <c r="G22" s="27"/>
      <c r="H22" s="2">
        <f t="shared" si="1"/>
        <v>0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">
        <f t="shared" si="2"/>
        <v>0</v>
      </c>
      <c r="Y22" s="3"/>
      <c r="Z22" s="25"/>
      <c r="AA22" s="25"/>
      <c r="AB22" s="23"/>
      <c r="AC22" s="24"/>
      <c r="AD22" s="5">
        <f t="shared" si="3"/>
        <v>0</v>
      </c>
      <c r="AF22" s="13" t="e">
        <f t="shared" si="11"/>
        <v>#DIV/0!</v>
      </c>
      <c r="AG22" s="14">
        <f t="shared" si="4"/>
        <v>0</v>
      </c>
      <c r="AH22" s="5" t="e">
        <f t="shared" si="5"/>
        <v>#DIV/0!</v>
      </c>
      <c r="AI22" s="28" t="e">
        <f t="shared" si="6"/>
        <v>#DIV/0!</v>
      </c>
      <c r="AJ22" s="111"/>
      <c r="AK22" s="106" t="e">
        <f t="shared" si="7"/>
        <v>#DIV/0!</v>
      </c>
      <c r="AL22" s="15">
        <f>D22</f>
        <v>301</v>
      </c>
      <c r="AM22" s="15" t="e">
        <f>AK22-AL22</f>
        <v>#DIV/0!</v>
      </c>
      <c r="AN22" s="101">
        <v>296</v>
      </c>
      <c r="AO22" s="4"/>
    </row>
    <row r="23" spans="2:41" ht="35.25" customHeight="1">
      <c r="B23" s="120"/>
      <c r="C23" s="114" t="s">
        <v>1</v>
      </c>
      <c r="D23" s="30">
        <v>211</v>
      </c>
      <c r="E23" s="26"/>
      <c r="F23" s="27"/>
      <c r="G23" s="27"/>
      <c r="H23" s="2">
        <f t="shared" si="1"/>
        <v>0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">
        <f t="shared" si="2"/>
        <v>0</v>
      </c>
      <c r="Y23" s="3"/>
      <c r="Z23" s="25"/>
      <c r="AA23" s="25"/>
      <c r="AB23" s="23"/>
      <c r="AC23" s="24"/>
      <c r="AD23" s="5">
        <f t="shared" si="3"/>
        <v>0</v>
      </c>
      <c r="AF23" s="13" t="e">
        <f t="shared" si="11"/>
        <v>#DIV/0!</v>
      </c>
      <c r="AG23" s="14">
        <f t="shared" si="4"/>
        <v>0</v>
      </c>
      <c r="AH23" s="5" t="e">
        <f t="shared" si="5"/>
        <v>#DIV/0!</v>
      </c>
      <c r="AI23" s="28" t="e">
        <f t="shared" si="6"/>
        <v>#DIV/0!</v>
      </c>
      <c r="AJ23" s="111"/>
      <c r="AK23" s="106" t="e">
        <f t="shared" si="7"/>
        <v>#DIV/0!</v>
      </c>
      <c r="AL23" s="15">
        <f t="shared" ref="AL23:AL24" si="17">D23</f>
        <v>211</v>
      </c>
      <c r="AM23" s="15" t="e">
        <f t="shared" ref="AM23:AM24" si="18">AK23-AL23</f>
        <v>#DIV/0!</v>
      </c>
      <c r="AN23" s="101">
        <v>208</v>
      </c>
      <c r="AO23" s="4"/>
    </row>
    <row r="24" spans="2:41" ht="35.25" customHeight="1">
      <c r="B24" s="120"/>
      <c r="C24" s="115" t="s">
        <v>56</v>
      </c>
      <c r="D24" s="30">
        <v>182</v>
      </c>
      <c r="E24" s="26"/>
      <c r="F24" s="27"/>
      <c r="G24" s="27"/>
      <c r="H24" s="2">
        <f t="shared" si="1"/>
        <v>0</v>
      </c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">
        <f t="shared" si="2"/>
        <v>0</v>
      </c>
      <c r="Y24" s="3"/>
      <c r="Z24" s="25"/>
      <c r="AA24" s="25"/>
      <c r="AB24" s="23"/>
      <c r="AC24" s="24"/>
      <c r="AD24" s="5">
        <f t="shared" si="3"/>
        <v>0</v>
      </c>
      <c r="AF24" s="13" t="e">
        <f t="shared" si="11"/>
        <v>#DIV/0!</v>
      </c>
      <c r="AG24" s="14">
        <f t="shared" si="4"/>
        <v>0</v>
      </c>
      <c r="AH24" s="5" t="e">
        <f t="shared" si="5"/>
        <v>#DIV/0!</v>
      </c>
      <c r="AI24" s="28" t="e">
        <f t="shared" si="6"/>
        <v>#DIV/0!</v>
      </c>
      <c r="AJ24" s="111"/>
      <c r="AK24" s="106" t="e">
        <f t="shared" si="7"/>
        <v>#DIV/0!</v>
      </c>
      <c r="AL24" s="15">
        <f t="shared" si="17"/>
        <v>182</v>
      </c>
      <c r="AM24" s="15" t="e">
        <f t="shared" si="18"/>
        <v>#DIV/0!</v>
      </c>
      <c r="AN24" s="101">
        <v>179</v>
      </c>
      <c r="AO24" s="4"/>
    </row>
    <row r="25" spans="2:41" ht="46.5" customHeight="1">
      <c r="X25" s="2">
        <f>SUM(X7:X24)</f>
        <v>0</v>
      </c>
      <c r="AD25" s="2">
        <f>SUM(AD7:AD24)</f>
        <v>0</v>
      </c>
      <c r="AF25" s="99" t="e">
        <f t="shared" si="11"/>
        <v>#DIV/0!</v>
      </c>
      <c r="AG25" s="1"/>
      <c r="AH25" s="5" t="e">
        <f>SUM(AH7:AH24)</f>
        <v>#DIV/0!</v>
      </c>
      <c r="AI25" s="5" t="e">
        <f>SUM(AI7:AI24)</f>
        <v>#DIV/0!</v>
      </c>
      <c r="AO25" s="4"/>
    </row>
  </sheetData>
  <mergeCells count="4">
    <mergeCell ref="B2:H2"/>
    <mergeCell ref="B7:B12"/>
    <mergeCell ref="B13:B18"/>
    <mergeCell ref="B19:B24"/>
  </mergeCells>
  <phoneticPr fontId="2"/>
  <pageMargins left="0.86614173228346458" right="0.55118110236220474" top="0.74803149606299213" bottom="0.74803149606299213" header="0.31496062992125984" footer="0.31496062992125984"/>
  <pageSetup paperSize="9" scale="32" orientation="landscape" r:id="rId1"/>
  <colBreaks count="1" manualBreakCount="1">
    <brk id="36" min="2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積算シート  (記載例）</vt:lpstr>
      <vt:lpstr>積算シート ホーム①</vt:lpstr>
      <vt:lpstr>積算シート ホーム②　</vt:lpstr>
      <vt:lpstr>積算シート ホーム③　</vt:lpstr>
      <vt:lpstr>積算シート ホーム④　</vt:lpstr>
      <vt:lpstr>積算シート ホーム⑤　</vt:lpstr>
      <vt:lpstr>'積算シート  (記載例）'!Print_Area</vt:lpstr>
      <vt:lpstr>'積算シート ホーム①'!Print_Area</vt:lpstr>
      <vt:lpstr>'積算シート ホーム②　'!Print_Area</vt:lpstr>
      <vt:lpstr>'積算シート ホーム③　'!Print_Area</vt:lpstr>
      <vt:lpstr>'積算シート ホーム④　'!Print_Area</vt:lpstr>
      <vt:lpstr>'積算シート ホーム⑤　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2017-02-02T01:04:52Z</cp:lastPrinted>
  <dcterms:created xsi:type="dcterms:W3CDTF">2014-03-31T02:13:50Z</dcterms:created>
  <dcterms:modified xsi:type="dcterms:W3CDTF">2017-02-10T05:03:16Z</dcterms:modified>
</cp:coreProperties>
</file>