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16　地域生活支援事業（台帳・指定・請求）\06　かながわシステム再構築\05_事業所周知\R5.3以前請求\"/>
    </mc:Choice>
  </mc:AlternateContent>
  <bookViews>
    <workbookView xWindow="0" yWindow="0" windowWidth="20490" windowHeight="7530"/>
  </bookViews>
  <sheets>
    <sheet name="特例通学通所" sheetId="1" r:id="rId1"/>
  </sheets>
  <definedNames>
    <definedName name="_xlnm.Print_Area" localSheetId="0">特例通学通所!$A$1:$L$37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4" i="1" l="1" a="1"/>
  <c r="E14" i="1" s="1"/>
  <c r="D28" i="1" l="1" a="1"/>
  <c r="D28" i="1" s="1"/>
  <c r="D27" i="1" a="1"/>
  <c r="D27" i="1" s="1"/>
  <c r="D26" i="1" a="1"/>
  <c r="D26" i="1" s="1"/>
  <c r="D25" i="1" a="1"/>
  <c r="D25" i="1" s="1"/>
  <c r="D24" i="1" a="1"/>
  <c r="D24" i="1" s="1"/>
  <c r="D23" i="1" a="1"/>
  <c r="D23" i="1" s="1"/>
  <c r="D22" i="1" a="1"/>
  <c r="D22" i="1" s="1"/>
  <c r="D21" i="1" a="1"/>
  <c r="D21" i="1" s="1"/>
  <c r="D20" i="1" a="1"/>
  <c r="D20" i="1" s="1"/>
  <c r="D19" i="1" a="1"/>
  <c r="D19" i="1" s="1"/>
  <c r="D18" i="1" a="1"/>
  <c r="D18" i="1" s="1"/>
  <c r="D17" i="1" a="1"/>
  <c r="D17" i="1" s="1"/>
  <c r="D16" i="1" a="1"/>
  <c r="D16" i="1" s="1"/>
  <c r="D15" i="1" a="1"/>
  <c r="D15" i="1" s="1"/>
  <c r="D14" i="1" a="1"/>
  <c r="D14" i="1" s="1"/>
  <c r="H14" i="1"/>
  <c r="I14" i="1" s="1"/>
  <c r="E28" i="1" a="1"/>
  <c r="E28" i="1" s="1"/>
  <c r="E27" i="1" a="1"/>
  <c r="E27" i="1" s="1"/>
  <c r="E26" i="1" a="1"/>
  <c r="E26" i="1" s="1"/>
  <c r="E25" i="1" a="1"/>
  <c r="E25" i="1" s="1"/>
  <c r="E24" i="1" a="1"/>
  <c r="E24" i="1" s="1"/>
  <c r="E23" i="1" a="1"/>
  <c r="E23" i="1" s="1"/>
  <c r="E22" i="1" a="1"/>
  <c r="E22" i="1" s="1"/>
  <c r="E21" i="1" a="1"/>
  <c r="E21" i="1" s="1"/>
  <c r="E20" i="1" a="1"/>
  <c r="E20" i="1" s="1"/>
  <c r="E19" i="1" a="1"/>
  <c r="E19" i="1" s="1"/>
  <c r="E18" i="1" a="1"/>
  <c r="E18" i="1" s="1"/>
  <c r="E17" i="1" a="1"/>
  <c r="E17" i="1" s="1"/>
  <c r="E16" i="1" a="1"/>
  <c r="E16" i="1" s="1"/>
  <c r="E15" i="1" a="1"/>
  <c r="E15" i="1" s="1"/>
  <c r="H23" i="1" l="1"/>
  <c r="H24" i="1"/>
  <c r="H25" i="1"/>
  <c r="H26" i="1"/>
  <c r="H27" i="1"/>
  <c r="H28" i="1"/>
  <c r="I27" i="1" l="1"/>
  <c r="I26" i="1"/>
  <c r="I24" i="1"/>
  <c r="I25" i="1"/>
  <c r="I23" i="1"/>
  <c r="I28" i="1"/>
  <c r="H15" i="1" l="1"/>
  <c r="I15" i="1" s="1"/>
  <c r="H16" i="1"/>
  <c r="I16" i="1" s="1"/>
  <c r="H17" i="1"/>
  <c r="I17" i="1" s="1"/>
  <c r="H18" i="1"/>
  <c r="I18" i="1" s="1"/>
  <c r="H19" i="1"/>
  <c r="I19" i="1" s="1"/>
  <c r="H20" i="1"/>
  <c r="I20" i="1" s="1"/>
  <c r="H21" i="1"/>
  <c r="I21" i="1" s="1"/>
  <c r="H22" i="1"/>
  <c r="I22" i="1" s="1"/>
  <c r="H29" i="1" l="1"/>
  <c r="H30" i="1" s="1"/>
  <c r="H31" i="1" s="1"/>
</calcChain>
</file>

<file path=xl/comments1.xml><?xml version="1.0" encoding="utf-8"?>
<comments xmlns="http://schemas.openxmlformats.org/spreadsheetml/2006/main">
  <authors>
    <author>sienpi</author>
  </authors>
  <commentList>
    <comment ref="V1" authorId="0" shapeId="0">
      <text>
        <r>
          <rPr>
            <b/>
            <sz val="9"/>
            <color indexed="81"/>
            <rFont val="ＭＳ Ｐゴシック"/>
            <family val="3"/>
            <charset val="128"/>
          </rPr>
          <t>６桁</t>
        </r>
      </text>
    </comment>
  </commentList>
</comments>
</file>

<file path=xl/sharedStrings.xml><?xml version="1.0" encoding="utf-8"?>
<sst xmlns="http://schemas.openxmlformats.org/spreadsheetml/2006/main" count="61" uniqueCount="34">
  <si>
    <t>利用者負担上限</t>
    <rPh sb="0" eb="5">
      <t>リヨウシャフタン</t>
    </rPh>
    <rPh sb="5" eb="7">
      <t>ジョウゲン</t>
    </rPh>
    <phoneticPr fontId="1"/>
  </si>
  <si>
    <t>NO</t>
    <phoneticPr fontId="1"/>
  </si>
  <si>
    <t>サービスコード</t>
    <phoneticPr fontId="1"/>
  </si>
  <si>
    <t>サービス名称</t>
    <rPh sb="4" eb="6">
      <t>メイショウ</t>
    </rPh>
    <phoneticPr fontId="1"/>
  </si>
  <si>
    <t>単位数</t>
    <rPh sb="0" eb="3">
      <t>タンイスウ</t>
    </rPh>
    <phoneticPr fontId="1"/>
  </si>
  <si>
    <t>回数</t>
    <rPh sb="0" eb="2">
      <t>カイスウ</t>
    </rPh>
    <phoneticPr fontId="1"/>
  </si>
  <si>
    <t>サービス単位数</t>
    <rPh sb="4" eb="7">
      <t>タンイスウ</t>
    </rPh>
    <phoneticPr fontId="1"/>
  </si>
  <si>
    <t>サービスコード</t>
    <phoneticPr fontId="2"/>
  </si>
  <si>
    <t>サービス表示名称</t>
    <phoneticPr fontId="2"/>
  </si>
  <si>
    <t>単位</t>
    <rPh sb="0" eb="2">
      <t>タンイ</t>
    </rPh>
    <phoneticPr fontId="2"/>
  </si>
  <si>
    <t>給付率（％）</t>
    <rPh sb="0" eb="2">
      <t>キュウフ</t>
    </rPh>
    <rPh sb="2" eb="3">
      <t>リツ</t>
    </rPh>
    <phoneticPr fontId="2"/>
  </si>
  <si>
    <t>給付率</t>
    <rPh sb="0" eb="3">
      <t>キュウフリツ</t>
    </rPh>
    <phoneticPr fontId="1"/>
  </si>
  <si>
    <t>利用者負担額</t>
    <rPh sb="0" eb="3">
      <t>リヨウシャ</t>
    </rPh>
    <rPh sb="3" eb="6">
      <t>フタンガク</t>
    </rPh>
    <phoneticPr fontId="1"/>
  </si>
  <si>
    <t>給付費</t>
    <rPh sb="0" eb="3">
      <t>キュウフヒ</t>
    </rPh>
    <phoneticPr fontId="1"/>
  </si>
  <si>
    <t>利用者負担額＋給付費</t>
    <rPh sb="0" eb="5">
      <t>リヨウシャフタン</t>
    </rPh>
    <rPh sb="5" eb="6">
      <t>ガク</t>
    </rPh>
    <rPh sb="7" eb="10">
      <t>キュウフヒ</t>
    </rPh>
    <phoneticPr fontId="1"/>
  </si>
  <si>
    <t>（手順）</t>
    <rPh sb="1" eb="3">
      <t>テジュン</t>
    </rPh>
    <phoneticPr fontId="1"/>
  </si>
  <si>
    <t>　１　請求情報作成ツールで請求明細情報を先に作成してください。</t>
    <rPh sb="3" eb="9">
      <t>セイキュウジョウホウサクセイ</t>
    </rPh>
    <rPh sb="13" eb="19">
      <t>セイキュウメイサイジョウホウ</t>
    </rPh>
    <rPh sb="20" eb="21">
      <t>サキ</t>
    </rPh>
    <rPh sb="22" eb="24">
      <t>サクセイ</t>
    </rPh>
    <phoneticPr fontId="1"/>
  </si>
  <si>
    <t>決定利用者負担額</t>
    <rPh sb="0" eb="2">
      <t>ケッテイ</t>
    </rPh>
    <rPh sb="2" eb="8">
      <t>リヨウシャフタンガク</t>
    </rPh>
    <phoneticPr fontId="1"/>
  </si>
  <si>
    <t>　３　算出された決定利用者負担額について、請求明細書情報登録画面の集計情報の決定利用者負担額を修正してください。</t>
    <rPh sb="3" eb="5">
      <t>サンシュツ</t>
    </rPh>
    <rPh sb="8" eb="16">
      <t>ケッテイリヨウシャフタンガク</t>
    </rPh>
    <rPh sb="33" eb="37">
      <t>シュウケイジョウホウ</t>
    </rPh>
    <rPh sb="38" eb="40">
      <t>ケッテイ</t>
    </rPh>
    <rPh sb="40" eb="43">
      <t>リヨウシャ</t>
    </rPh>
    <rPh sb="43" eb="45">
      <t>フタン</t>
    </rPh>
    <rPh sb="45" eb="46">
      <t>ガク</t>
    </rPh>
    <rPh sb="47" eb="49">
      <t>シュウセイ</t>
    </rPh>
    <phoneticPr fontId="1"/>
  </si>
  <si>
    <t>サービス提供年月</t>
    <rPh sb="4" eb="8">
      <t>テイキョウネンゲツ</t>
    </rPh>
    <phoneticPr fontId="1"/>
  </si>
  <si>
    <r>
      <t>・　</t>
    </r>
    <r>
      <rPr>
        <b/>
        <u/>
        <sz val="14"/>
        <color theme="1"/>
        <rFont val="Meiryo UI"/>
        <family val="3"/>
        <charset val="128"/>
      </rPr>
      <t>利用者負担が</t>
    </r>
    <r>
      <rPr>
        <b/>
        <u/>
        <sz val="14"/>
        <color theme="1"/>
        <rFont val="Meiryo UI"/>
        <family val="3"/>
        <charset val="128"/>
      </rPr>
      <t>ある利用者</t>
    </r>
    <r>
      <rPr>
        <sz val="14"/>
        <color theme="1"/>
        <rFont val="Meiryo UI"/>
        <family val="3"/>
        <charset val="128"/>
      </rPr>
      <t>については、このシートで利用者負担額を再計算してください。</t>
    </r>
    <rPh sb="2" eb="7">
      <t>リヨウシャフタン</t>
    </rPh>
    <rPh sb="10" eb="13">
      <t>リヨウシャ</t>
    </rPh>
    <rPh sb="25" eb="30">
      <t>リヨウシャフタン</t>
    </rPh>
    <rPh sb="30" eb="31">
      <t>ガク</t>
    </rPh>
    <rPh sb="32" eb="35">
      <t>サイケイサン</t>
    </rPh>
    <phoneticPr fontId="1"/>
  </si>
  <si>
    <t>・　利用者負担がない利用者（非課税、生活保護）の場合にはこのシートで再計算は必要ありません。</t>
    <rPh sb="2" eb="7">
      <t>リヨウシャフタン</t>
    </rPh>
    <rPh sb="10" eb="13">
      <t>リヨウシャ</t>
    </rPh>
    <rPh sb="14" eb="17">
      <t>ヒカゼイ</t>
    </rPh>
    <rPh sb="18" eb="22">
      <t>セイカツホゴ</t>
    </rPh>
    <rPh sb="24" eb="26">
      <t>バアイ</t>
    </rPh>
    <rPh sb="34" eb="37">
      <t>サイケイサン</t>
    </rPh>
    <rPh sb="38" eb="40">
      <t>ヒツヨウ</t>
    </rPh>
    <phoneticPr fontId="1"/>
  </si>
  <si>
    <r>
      <t>　２　１の請求明細書情報登録画面を見ながら、</t>
    </r>
    <r>
      <rPr>
        <b/>
        <u/>
        <sz val="11"/>
        <rFont val="Meiryo UI"/>
        <family val="3"/>
        <charset val="128"/>
      </rPr>
      <t>黄色セル</t>
    </r>
    <r>
      <rPr>
        <b/>
        <sz val="11"/>
        <rFont val="Meiryo UI"/>
        <family val="3"/>
        <charset val="128"/>
      </rPr>
      <t>のみに入</t>
    </r>
    <r>
      <rPr>
        <b/>
        <sz val="11"/>
        <color theme="1"/>
        <rFont val="Meiryo UI"/>
        <family val="3"/>
        <charset val="128"/>
      </rPr>
      <t>力してください。</t>
    </r>
    <rPh sb="5" eb="7">
      <t>セイキュウ</t>
    </rPh>
    <rPh sb="7" eb="12">
      <t>メイサイショジョウホウ</t>
    </rPh>
    <rPh sb="12" eb="14">
      <t>トウロク</t>
    </rPh>
    <rPh sb="14" eb="16">
      <t>ガメン</t>
    </rPh>
    <rPh sb="17" eb="18">
      <t>ミ</t>
    </rPh>
    <rPh sb="22" eb="24">
      <t>キイロ</t>
    </rPh>
    <rPh sb="29" eb="31">
      <t>ニュウリョク</t>
    </rPh>
    <phoneticPr fontId="1"/>
  </si>
  <si>
    <t>令和２年４月から令和２年12月提供</t>
    <phoneticPr fontId="1"/>
  </si>
  <si>
    <t>令和３年１月から令和３年５月提供</t>
    <phoneticPr fontId="1"/>
  </si>
  <si>
    <t>特例通学通所　令和５年３月提供以前の利用者負担額算定シート</t>
    <rPh sb="0" eb="2">
      <t>トクレイ</t>
    </rPh>
    <rPh sb="2" eb="4">
      <t>ツウガク</t>
    </rPh>
    <rPh sb="4" eb="6">
      <t>ツウショ</t>
    </rPh>
    <rPh sb="7" eb="9">
      <t>レイワ</t>
    </rPh>
    <rPh sb="10" eb="11">
      <t>ネン</t>
    </rPh>
    <rPh sb="12" eb="13">
      <t>ガツ</t>
    </rPh>
    <rPh sb="13" eb="17">
      <t>テイキョウイゼン</t>
    </rPh>
    <rPh sb="18" eb="24">
      <t>リヨウシャフタンガク</t>
    </rPh>
    <rPh sb="24" eb="26">
      <t>サンテイ</t>
    </rPh>
    <phoneticPr fontId="1"/>
  </si>
  <si>
    <t>（特例通学）１Ｈ以内</t>
  </si>
  <si>
    <t>（特例通学）１．５Ｈ以内</t>
  </si>
  <si>
    <t>（特例通学）１．５Ｈ超</t>
  </si>
  <si>
    <t>0.5</t>
    <phoneticPr fontId="1"/>
  </si>
  <si>
    <t>050401</t>
  </si>
  <si>
    <t>050402</t>
  </si>
  <si>
    <t>050403</t>
  </si>
  <si>
    <t>令和３年６月から令和４年３月提供</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</si>
</sst>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 "/>
  </numFmts>
  <fonts count="13"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b/>
      <sz val="9"/>
      <color indexed="81"/>
      <name val="ＭＳ Ｐゴシック"/>
      <family val="3"/>
      <charset val="128"/>
    </font>
    <font>
      <sz val="11"/>
      <color theme="1"/>
      <name val="Meiryo UI"/>
      <family val="3"/>
      <charset val="128"/>
    </font>
    <font>
      <b/>
      <sz val="14"/>
      <color theme="1"/>
      <name val="Meiryo UI"/>
      <family val="3"/>
      <charset val="128"/>
    </font>
    <font>
      <sz val="14"/>
      <color theme="1"/>
      <name val="Meiryo UI"/>
      <family val="3"/>
      <charset val="128"/>
    </font>
    <font>
      <b/>
      <u/>
      <sz val="14"/>
      <color theme="1"/>
      <name val="Meiryo UI"/>
      <family val="3"/>
      <charset val="128"/>
    </font>
    <font>
      <b/>
      <sz val="11"/>
      <color theme="1"/>
      <name val="Meiryo UI"/>
      <family val="3"/>
      <charset val="128"/>
    </font>
    <font>
      <sz val="11"/>
      <name val="Meiryo UI"/>
      <family val="3"/>
      <charset val="128"/>
    </font>
    <font>
      <b/>
      <sz val="11"/>
      <name val="Meiryo UI"/>
      <family val="3"/>
      <charset val="128"/>
    </font>
    <font>
      <b/>
      <u/>
      <sz val="11"/>
      <name val="Meiryo UI"/>
      <family val="3"/>
      <charset val="128"/>
    </font>
    <font>
      <sz val="6"/>
      <color theme="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34">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lignment vertical="center"/>
    </xf>
    <xf numFmtId="176" fontId="4" fillId="2" borderId="1" xfId="0" applyNumberFormat="1" applyFont="1" applyFill="1" applyBorder="1" applyProtection="1">
      <alignment vertical="center"/>
      <protection locked="0"/>
    </xf>
    <xf numFmtId="0" fontId="4" fillId="0" borderId="1" xfId="0" applyFont="1" applyBorder="1" applyAlignment="1">
      <alignment horizontal="right" vertical="center"/>
    </xf>
    <xf numFmtId="0" fontId="4" fillId="0" borderId="1" xfId="0" applyFont="1" applyBorder="1">
      <alignment vertical="center"/>
    </xf>
    <xf numFmtId="49" fontId="4" fillId="2" borderId="1" xfId="0" applyNumberFormat="1" applyFont="1" applyFill="1" applyBorder="1" applyAlignment="1" applyProtection="1">
      <alignment horizontal="right" vertical="center"/>
      <protection locked="0"/>
    </xf>
    <xf numFmtId="0" fontId="4" fillId="2" borderId="1" xfId="0" applyFont="1" applyFill="1" applyBorder="1" applyAlignment="1" applyProtection="1">
      <alignment horizontal="right" vertical="center"/>
      <protection locked="0"/>
    </xf>
    <xf numFmtId="0" fontId="8" fillId="3" borderId="1" xfId="0" applyFont="1"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49" fontId="9" fillId="0" borderId="1" xfId="0" applyNumberFormat="1" applyFont="1" applyFill="1" applyBorder="1" applyAlignment="1" applyProtection="1">
      <alignment horizontal="center" vertical="center"/>
    </xf>
    <xf numFmtId="0" fontId="9" fillId="0" borderId="1" xfId="0" applyFont="1" applyFill="1" applyBorder="1" applyAlignment="1">
      <alignment horizontal="center"/>
    </xf>
    <xf numFmtId="0" fontId="4" fillId="0" borderId="1" xfId="0" applyFont="1" applyBorder="1" applyAlignment="1">
      <alignment horizontal="center" vertical="center"/>
    </xf>
    <xf numFmtId="49" fontId="9" fillId="0" borderId="1" xfId="0" applyNumberFormat="1" applyFont="1" applyBorder="1" applyAlignment="1">
      <alignment horizontal="left" vertical="center"/>
    </xf>
    <xf numFmtId="49" fontId="9" fillId="0" borderId="1" xfId="0" applyNumberFormat="1" applyFont="1" applyFill="1" applyBorder="1" applyAlignment="1"/>
    <xf numFmtId="177" fontId="9" fillId="0" borderId="1" xfId="0" applyNumberFormat="1" applyFont="1" applyFill="1" applyBorder="1" applyAlignment="1">
      <alignment horizontal="center"/>
    </xf>
    <xf numFmtId="49" fontId="9" fillId="0" borderId="1" xfId="0" applyNumberFormat="1" applyFont="1" applyFill="1" applyBorder="1" applyAlignment="1">
      <alignment horizontal="center"/>
    </xf>
    <xf numFmtId="0" fontId="9" fillId="0" borderId="1" xfId="0" applyFont="1" applyBorder="1" applyAlignment="1">
      <alignment horizontal="center"/>
    </xf>
    <xf numFmtId="0" fontId="12" fillId="0" borderId="1" xfId="0" applyFont="1" applyBorder="1" applyAlignment="1">
      <alignment vertical="center"/>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180975</xdr:colOff>
      <xdr:row>22</xdr:row>
      <xdr:rowOff>28574</xdr:rowOff>
    </xdr:from>
    <xdr:to>
      <xdr:col>11</xdr:col>
      <xdr:colOff>619125</xdr:colOff>
      <xdr:row>27</xdr:row>
      <xdr:rowOff>12572</xdr:rowOff>
    </xdr:to>
    <xdr:sp macro="" textlink="">
      <xdr:nvSpPr>
        <xdr:cNvPr id="2" name="角丸四角形吹き出し 1"/>
        <xdr:cNvSpPr/>
      </xdr:nvSpPr>
      <xdr:spPr>
        <a:xfrm>
          <a:off x="8582025" y="4619624"/>
          <a:ext cx="1885950" cy="984123"/>
        </a:xfrm>
        <a:prstGeom prst="wedgeRoundRectCallout">
          <a:avLst>
            <a:gd name="adj1" fmla="val -105062"/>
            <a:gd name="adj2" fmla="val 8049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請求情報作成ツールの決定利用者負担額には、この金額を入力してください。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Y31"/>
  <sheetViews>
    <sheetView tabSelected="1" view="pageBreakPreview" zoomScaleNormal="100" zoomScaleSheetLayoutView="100" workbookViewId="0">
      <selection activeCell="C12" sqref="C12"/>
    </sheetView>
  </sheetViews>
  <sheetFormatPr defaultRowHeight="15.75" x14ac:dyDescent="0.4"/>
  <cols>
    <col min="1" max="1" width="9" style="1"/>
    <col min="2" max="2" width="9.375" style="1" customWidth="1"/>
    <col min="3" max="3" width="14" style="1" customWidth="1"/>
    <col min="4" max="4" width="31.75" style="1" bestFit="1" customWidth="1"/>
    <col min="5" max="5" width="10" style="1" bestFit="1" customWidth="1"/>
    <col min="6" max="6" width="7.125" style="1" customWidth="1"/>
    <col min="7" max="7" width="9" style="1" customWidth="1"/>
    <col min="8" max="8" width="15.125" style="1" bestFit="1" customWidth="1"/>
    <col min="9" max="9" width="13" style="1" customWidth="1"/>
    <col min="10" max="10" width="10" style="1" bestFit="1" customWidth="1"/>
    <col min="11" max="20" width="9" style="1"/>
    <col min="21" max="21" width="17.5" style="1" customWidth="1"/>
    <col min="22" max="22" width="11.75" style="1" customWidth="1"/>
    <col min="23" max="23" width="25.75" style="1" customWidth="1"/>
    <col min="24" max="24" width="5.75" style="1" customWidth="1"/>
    <col min="25" max="25" width="13.25" style="1" customWidth="1"/>
    <col min="26" max="16384" width="9" style="1"/>
  </cols>
  <sheetData>
    <row r="1" spans="1:25" ht="19.5" x14ac:dyDescent="0.25">
      <c r="A1" s="2" t="s">
        <v>25</v>
      </c>
      <c r="U1" s="15" t="s">
        <v>19</v>
      </c>
      <c r="V1" s="13" t="s">
        <v>7</v>
      </c>
      <c r="W1" s="13" t="s">
        <v>8</v>
      </c>
      <c r="X1" s="14" t="s">
        <v>9</v>
      </c>
      <c r="Y1" s="13" t="s">
        <v>10</v>
      </c>
    </row>
    <row r="2" spans="1:25" ht="19.5" x14ac:dyDescent="0.25">
      <c r="A2" s="3" t="s">
        <v>20</v>
      </c>
      <c r="U2" s="21" t="s">
        <v>23</v>
      </c>
      <c r="V2" s="16" t="s">
        <v>30</v>
      </c>
      <c r="W2" s="17" t="s">
        <v>26</v>
      </c>
      <c r="X2" s="18">
        <v>110</v>
      </c>
      <c r="Y2" s="19" t="s">
        <v>29</v>
      </c>
    </row>
    <row r="3" spans="1:25" ht="19.5" x14ac:dyDescent="0.25">
      <c r="A3" s="3" t="s">
        <v>21</v>
      </c>
      <c r="U3" s="21" t="s">
        <v>23</v>
      </c>
      <c r="V3" s="16" t="s">
        <v>31</v>
      </c>
      <c r="W3" s="17" t="s">
        <v>27</v>
      </c>
      <c r="X3" s="18">
        <v>165</v>
      </c>
      <c r="Y3" s="19" t="s">
        <v>29</v>
      </c>
    </row>
    <row r="4" spans="1:25" ht="19.5" x14ac:dyDescent="0.25">
      <c r="A4" s="3"/>
      <c r="U4" s="21" t="s">
        <v>23</v>
      </c>
      <c r="V4" s="16" t="s">
        <v>32</v>
      </c>
      <c r="W4" s="17" t="s">
        <v>28</v>
      </c>
      <c r="X4" s="18">
        <v>220</v>
      </c>
      <c r="Y4" s="19" t="s">
        <v>29</v>
      </c>
    </row>
    <row r="5" spans="1:25" x14ac:dyDescent="0.25">
      <c r="U5" s="21" t="s">
        <v>24</v>
      </c>
      <c r="V5" s="16" t="s">
        <v>30</v>
      </c>
      <c r="W5" s="17" t="s">
        <v>26</v>
      </c>
      <c r="X5" s="20">
        <v>214</v>
      </c>
      <c r="Y5" s="19" t="s">
        <v>29</v>
      </c>
    </row>
    <row r="6" spans="1:25" x14ac:dyDescent="0.25">
      <c r="A6" s="4" t="s">
        <v>15</v>
      </c>
      <c r="U6" s="21" t="s">
        <v>24</v>
      </c>
      <c r="V6" s="16" t="s">
        <v>31</v>
      </c>
      <c r="W6" s="17" t="s">
        <v>27</v>
      </c>
      <c r="X6" s="20">
        <v>300</v>
      </c>
      <c r="Y6" s="19" t="s">
        <v>29</v>
      </c>
    </row>
    <row r="7" spans="1:25" x14ac:dyDescent="0.25">
      <c r="A7" s="4" t="s">
        <v>16</v>
      </c>
      <c r="U7" s="21" t="s">
        <v>24</v>
      </c>
      <c r="V7" s="16" t="s">
        <v>32</v>
      </c>
      <c r="W7" s="17" t="s">
        <v>28</v>
      </c>
      <c r="X7" s="20">
        <v>376</v>
      </c>
      <c r="Y7" s="19" t="s">
        <v>29</v>
      </c>
    </row>
    <row r="8" spans="1:25" x14ac:dyDescent="0.25">
      <c r="A8" s="4" t="s">
        <v>22</v>
      </c>
      <c r="U8" s="21" t="s">
        <v>33</v>
      </c>
      <c r="V8" s="16" t="s">
        <v>30</v>
      </c>
      <c r="W8" s="17" t="s">
        <v>26</v>
      </c>
      <c r="X8" s="20">
        <v>268</v>
      </c>
      <c r="Y8" s="19" t="s">
        <v>29</v>
      </c>
    </row>
    <row r="9" spans="1:25" x14ac:dyDescent="0.25">
      <c r="A9" s="4" t="s">
        <v>18</v>
      </c>
      <c r="U9" s="21" t="s">
        <v>33</v>
      </c>
      <c r="V9" s="16" t="s">
        <v>31</v>
      </c>
      <c r="W9" s="17" t="s">
        <v>27</v>
      </c>
      <c r="X9" s="20">
        <v>375</v>
      </c>
      <c r="Y9" s="19" t="s">
        <v>29</v>
      </c>
    </row>
    <row r="10" spans="1:25" x14ac:dyDescent="0.25">
      <c r="C10" s="1" t="s">
        <v>19</v>
      </c>
      <c r="D10" s="5"/>
      <c r="U10" s="21" t="s">
        <v>33</v>
      </c>
      <c r="V10" s="16" t="s">
        <v>32</v>
      </c>
      <c r="W10" s="17" t="s">
        <v>28</v>
      </c>
      <c r="X10" s="20">
        <v>470</v>
      </c>
      <c r="Y10" s="19" t="s">
        <v>29</v>
      </c>
    </row>
    <row r="11" spans="1:25" x14ac:dyDescent="0.4">
      <c r="C11" s="1" t="s">
        <v>0</v>
      </c>
      <c r="D11" s="1">
        <v>10000</v>
      </c>
    </row>
    <row r="13" spans="1:25" x14ac:dyDescent="0.4">
      <c r="B13" s="6" t="s">
        <v>1</v>
      </c>
      <c r="C13" s="7" t="s">
        <v>2</v>
      </c>
      <c r="D13" s="7" t="s">
        <v>3</v>
      </c>
      <c r="E13" s="7" t="s">
        <v>4</v>
      </c>
      <c r="F13" s="7" t="s">
        <v>11</v>
      </c>
      <c r="G13" s="7" t="s">
        <v>5</v>
      </c>
      <c r="H13" s="7" t="s">
        <v>6</v>
      </c>
      <c r="I13" s="1" t="s">
        <v>12</v>
      </c>
    </row>
    <row r="14" spans="1:25" x14ac:dyDescent="0.4">
      <c r="B14" s="7">
        <v>1</v>
      </c>
      <c r="C14" s="8"/>
      <c r="D14" s="6" t="e">
        <f t="array" ref="D14">INDEX($U$2:$Y$10,MATCH($D$10&amp;C14,$U$2:$U$10&amp;$V$2:$V$10,0),3)</f>
        <v>#N/A</v>
      </c>
      <c r="E14" s="6" t="e">
        <f t="array" ref="E14">INDEX($U$2:$Y$10,MATCH($D$10&amp;C14,$U$2:$U$10&amp;$V$2:$V$10,0),4)</f>
        <v>#N/A</v>
      </c>
      <c r="F14" s="6">
        <v>0.5</v>
      </c>
      <c r="G14" s="9"/>
      <c r="H14" s="6" t="e">
        <f>E14*G14</f>
        <v>#N/A</v>
      </c>
      <c r="I14" s="1" t="e">
        <f>10*H14*(1-F14)</f>
        <v>#N/A</v>
      </c>
    </row>
    <row r="15" spans="1:25" x14ac:dyDescent="0.4">
      <c r="B15" s="7">
        <v>2</v>
      </c>
      <c r="C15" s="8"/>
      <c r="D15" s="6" t="e">
        <f t="array" ref="D15">INDEX($U$2:$Y$10,MATCH($D$10&amp;C15,$U$2:$U$10&amp;$V$2:$V$10,0),3)</f>
        <v>#N/A</v>
      </c>
      <c r="E15" s="6" t="e">
        <f t="array" ref="E15">INDEX($U$2:$Y$10,MATCH($D$10&amp;C15,$U$2:$U$10&amp;$V$2:$V$10,0),4)</f>
        <v>#N/A</v>
      </c>
      <c r="F15" s="6">
        <v>0.5</v>
      </c>
      <c r="G15" s="9"/>
      <c r="H15" s="6" t="e">
        <f t="shared" ref="H15:H28" si="0">E15*G15</f>
        <v>#N/A</v>
      </c>
      <c r="I15" s="1" t="e">
        <f>10*H15*(1-F15)</f>
        <v>#N/A</v>
      </c>
    </row>
    <row r="16" spans="1:25" x14ac:dyDescent="0.4">
      <c r="B16" s="7">
        <v>3</v>
      </c>
      <c r="C16" s="8"/>
      <c r="D16" s="6" t="e">
        <f t="array" ref="D16">INDEX($U$2:$Y$10,MATCH($D$10&amp;C16,$U$2:$U$10&amp;$V$2:$V$10,0),3)</f>
        <v>#N/A</v>
      </c>
      <c r="E16" s="6" t="e">
        <f t="array" ref="E16">INDEX($U$2:$Y$10,MATCH($D$10&amp;C16,$U$2:$U$10&amp;$V$2:$V$10,0),4)</f>
        <v>#N/A</v>
      </c>
      <c r="F16" s="6">
        <v>0.5</v>
      </c>
      <c r="G16" s="9"/>
      <c r="H16" s="6" t="e">
        <f t="shared" si="0"/>
        <v>#N/A</v>
      </c>
      <c r="I16" s="1" t="e">
        <f t="shared" ref="I16:I28" si="1">10*H16*(1-F16)</f>
        <v>#N/A</v>
      </c>
    </row>
    <row r="17" spans="2:9" x14ac:dyDescent="0.4">
      <c r="B17" s="7">
        <v>4</v>
      </c>
      <c r="C17" s="8"/>
      <c r="D17" s="6" t="e">
        <f t="array" ref="D17">INDEX($U$2:$Y$10,MATCH($D$10&amp;C17,$U$2:$U$10&amp;$V$2:$V$10,0),3)</f>
        <v>#N/A</v>
      </c>
      <c r="E17" s="6" t="e">
        <f t="array" ref="E17">INDEX($U$2:$Y$10,MATCH($D$10&amp;C17,$U$2:$U$10&amp;$V$2:$V$10,0),4)</f>
        <v>#N/A</v>
      </c>
      <c r="F17" s="6">
        <v>0.5</v>
      </c>
      <c r="G17" s="9"/>
      <c r="H17" s="6" t="e">
        <f t="shared" si="0"/>
        <v>#N/A</v>
      </c>
      <c r="I17" s="1" t="e">
        <f t="shared" si="1"/>
        <v>#N/A</v>
      </c>
    </row>
    <row r="18" spans="2:9" x14ac:dyDescent="0.4">
      <c r="B18" s="7">
        <v>5</v>
      </c>
      <c r="C18" s="8"/>
      <c r="D18" s="6" t="e">
        <f t="array" ref="D18">INDEX($U$2:$Y$10,MATCH($D$10&amp;C18,$U$2:$U$10&amp;$V$2:$V$10,0),3)</f>
        <v>#N/A</v>
      </c>
      <c r="E18" s="6" t="e">
        <f t="array" ref="E18">INDEX($U$2:$Y$10,MATCH($D$10&amp;C18,$U$2:$U$10&amp;$V$2:$V$10,0),4)</f>
        <v>#N/A</v>
      </c>
      <c r="F18" s="6">
        <v>0.5</v>
      </c>
      <c r="G18" s="9"/>
      <c r="H18" s="6" t="e">
        <f t="shared" si="0"/>
        <v>#N/A</v>
      </c>
      <c r="I18" s="1" t="e">
        <f t="shared" si="1"/>
        <v>#N/A</v>
      </c>
    </row>
    <row r="19" spans="2:9" x14ac:dyDescent="0.4">
      <c r="B19" s="7">
        <v>6</v>
      </c>
      <c r="C19" s="8"/>
      <c r="D19" s="6" t="e">
        <f t="array" ref="D19">INDEX($U$2:$Y$10,MATCH($D$10&amp;C19,$U$2:$U$10&amp;$V$2:$V$10,0),3)</f>
        <v>#N/A</v>
      </c>
      <c r="E19" s="6" t="e">
        <f t="array" ref="E19">INDEX($U$2:$Y$10,MATCH($D$10&amp;C19,$U$2:$U$10&amp;$V$2:$V$10,0),4)</f>
        <v>#N/A</v>
      </c>
      <c r="F19" s="6">
        <v>0.5</v>
      </c>
      <c r="G19" s="9"/>
      <c r="H19" s="6" t="e">
        <f t="shared" si="0"/>
        <v>#N/A</v>
      </c>
      <c r="I19" s="1" t="e">
        <f t="shared" si="1"/>
        <v>#N/A</v>
      </c>
    </row>
    <row r="20" spans="2:9" x14ac:dyDescent="0.4">
      <c r="B20" s="7">
        <v>7</v>
      </c>
      <c r="C20" s="8"/>
      <c r="D20" s="6" t="e">
        <f t="array" ref="D20">INDEX($U$2:$Y$10,MATCH($D$10&amp;C20,$U$2:$U$10&amp;$V$2:$V$10,0),3)</f>
        <v>#N/A</v>
      </c>
      <c r="E20" s="6" t="e">
        <f t="array" ref="E20">INDEX($U$2:$Y$10,MATCH($D$10&amp;C20,$U$2:$U$10&amp;$V$2:$V$10,0),4)</f>
        <v>#N/A</v>
      </c>
      <c r="F20" s="6">
        <v>0.5</v>
      </c>
      <c r="G20" s="9"/>
      <c r="H20" s="6" t="e">
        <f t="shared" si="0"/>
        <v>#N/A</v>
      </c>
      <c r="I20" s="1" t="e">
        <f t="shared" si="1"/>
        <v>#N/A</v>
      </c>
    </row>
    <row r="21" spans="2:9" x14ac:dyDescent="0.4">
      <c r="B21" s="7">
        <v>8</v>
      </c>
      <c r="C21" s="8"/>
      <c r="D21" s="6" t="e">
        <f t="array" ref="D21">INDEX($U$2:$Y$10,MATCH($D$10&amp;C21,$U$2:$U$10&amp;$V$2:$V$10,0),3)</f>
        <v>#N/A</v>
      </c>
      <c r="E21" s="6" t="e">
        <f t="array" ref="E21">INDEX($U$2:$Y$10,MATCH($D$10&amp;C21,$U$2:$U$10&amp;$V$2:$V$10,0),4)</f>
        <v>#N/A</v>
      </c>
      <c r="F21" s="6">
        <v>0.5</v>
      </c>
      <c r="G21" s="9"/>
      <c r="H21" s="6" t="e">
        <f t="shared" si="0"/>
        <v>#N/A</v>
      </c>
      <c r="I21" s="1" t="e">
        <f t="shared" si="1"/>
        <v>#N/A</v>
      </c>
    </row>
    <row r="22" spans="2:9" x14ac:dyDescent="0.4">
      <c r="B22" s="7">
        <v>9</v>
      </c>
      <c r="C22" s="8"/>
      <c r="D22" s="6" t="e">
        <f t="array" ref="D22">INDEX($U$2:$Y$10,MATCH($D$10&amp;C22,$U$2:$U$10&amp;$V$2:$V$10,0),3)</f>
        <v>#N/A</v>
      </c>
      <c r="E22" s="6" t="e">
        <f t="array" ref="E22">INDEX($U$2:$Y$10,MATCH($D$10&amp;C22,$U$2:$U$10&amp;$V$2:$V$10,0),4)</f>
        <v>#N/A</v>
      </c>
      <c r="F22" s="6">
        <v>0.5</v>
      </c>
      <c r="G22" s="9"/>
      <c r="H22" s="6" t="e">
        <f t="shared" si="0"/>
        <v>#N/A</v>
      </c>
      <c r="I22" s="1" t="e">
        <f t="shared" si="1"/>
        <v>#N/A</v>
      </c>
    </row>
    <row r="23" spans="2:9" x14ac:dyDescent="0.4">
      <c r="B23" s="7">
        <v>10</v>
      </c>
      <c r="C23" s="8"/>
      <c r="D23" s="6" t="e">
        <f t="array" ref="D23">INDEX($U$2:$Y$10,MATCH($D$10&amp;C23,$U$2:$U$10&amp;$V$2:$V$10,0),3)</f>
        <v>#N/A</v>
      </c>
      <c r="E23" s="6" t="e">
        <f t="array" ref="E23">INDEX($U$2:$Y$10,MATCH($D$10&amp;C23,$U$2:$U$10&amp;$V$2:$V$10,0),4)</f>
        <v>#N/A</v>
      </c>
      <c r="F23" s="6">
        <v>0.5</v>
      </c>
      <c r="G23" s="9"/>
      <c r="H23" s="6" t="e">
        <f t="shared" si="0"/>
        <v>#N/A</v>
      </c>
      <c r="I23" s="1" t="e">
        <f t="shared" si="1"/>
        <v>#N/A</v>
      </c>
    </row>
    <row r="24" spans="2:9" x14ac:dyDescent="0.4">
      <c r="B24" s="7">
        <v>11</v>
      </c>
      <c r="C24" s="8"/>
      <c r="D24" s="6" t="e">
        <f t="array" ref="D24">INDEX($U$2:$Y$10,MATCH($D$10&amp;C24,$U$2:$U$10&amp;$V$2:$V$10,0),3)</f>
        <v>#N/A</v>
      </c>
      <c r="E24" s="6" t="e">
        <f t="array" ref="E24">INDEX($U$2:$Y$10,MATCH($D$10&amp;C24,$U$2:$U$10&amp;$V$2:$V$10,0),4)</f>
        <v>#N/A</v>
      </c>
      <c r="F24" s="6">
        <v>0.5</v>
      </c>
      <c r="G24" s="9"/>
      <c r="H24" s="6" t="e">
        <f t="shared" si="0"/>
        <v>#N/A</v>
      </c>
      <c r="I24" s="1" t="e">
        <f t="shared" si="1"/>
        <v>#N/A</v>
      </c>
    </row>
    <row r="25" spans="2:9" x14ac:dyDescent="0.4">
      <c r="B25" s="7">
        <v>12</v>
      </c>
      <c r="C25" s="8"/>
      <c r="D25" s="6" t="e">
        <f t="array" ref="D25">INDEX($U$2:$Y$10,MATCH($D$10&amp;C25,$U$2:$U$10&amp;$V$2:$V$10,0),3)</f>
        <v>#N/A</v>
      </c>
      <c r="E25" s="6" t="e">
        <f t="array" ref="E25">INDEX($U$2:$Y$10,MATCH($D$10&amp;C25,$U$2:$U$10&amp;$V$2:$V$10,0),4)</f>
        <v>#N/A</v>
      </c>
      <c r="F25" s="6">
        <v>0.5</v>
      </c>
      <c r="G25" s="9"/>
      <c r="H25" s="6" t="e">
        <f t="shared" si="0"/>
        <v>#N/A</v>
      </c>
      <c r="I25" s="1" t="e">
        <f t="shared" si="1"/>
        <v>#N/A</v>
      </c>
    </row>
    <row r="26" spans="2:9" x14ac:dyDescent="0.4">
      <c r="B26" s="7">
        <v>13</v>
      </c>
      <c r="C26" s="8"/>
      <c r="D26" s="6" t="e">
        <f t="array" ref="D26">INDEX($U$2:$Y$10,MATCH($D$10&amp;C26,$U$2:$U$10&amp;$V$2:$V$10,0),3)</f>
        <v>#N/A</v>
      </c>
      <c r="E26" s="6" t="e">
        <f t="array" ref="E26">INDEX($U$2:$Y$10,MATCH($D$10&amp;C26,$U$2:$U$10&amp;$V$2:$V$10,0),4)</f>
        <v>#N/A</v>
      </c>
      <c r="F26" s="6">
        <v>0.5</v>
      </c>
      <c r="G26" s="9"/>
      <c r="H26" s="6" t="e">
        <f t="shared" si="0"/>
        <v>#N/A</v>
      </c>
      <c r="I26" s="1" t="e">
        <f t="shared" si="1"/>
        <v>#N/A</v>
      </c>
    </row>
    <row r="27" spans="2:9" x14ac:dyDescent="0.4">
      <c r="B27" s="7">
        <v>14</v>
      </c>
      <c r="C27" s="8"/>
      <c r="D27" s="6" t="e">
        <f t="array" ref="D27">INDEX($U$2:$Y$10,MATCH($D$10&amp;C27,$U$2:$U$10&amp;$V$2:$V$10,0),3)</f>
        <v>#N/A</v>
      </c>
      <c r="E27" s="6" t="e">
        <f t="array" ref="E27">INDEX($U$2:$Y$10,MATCH($D$10&amp;C27,$U$2:$U$10&amp;$V$2:$V$10,0),4)</f>
        <v>#N/A</v>
      </c>
      <c r="F27" s="6">
        <v>0.5</v>
      </c>
      <c r="G27" s="9"/>
      <c r="H27" s="6" t="e">
        <f t="shared" si="0"/>
        <v>#N/A</v>
      </c>
      <c r="I27" s="1" t="e">
        <f t="shared" si="1"/>
        <v>#N/A</v>
      </c>
    </row>
    <row r="28" spans="2:9" x14ac:dyDescent="0.4">
      <c r="B28" s="7">
        <v>15</v>
      </c>
      <c r="C28" s="8"/>
      <c r="D28" s="6" t="e">
        <f t="array" ref="D28">INDEX($U$2:$Y$10,MATCH($D$10&amp;C28,$U$2:$U$10&amp;$V$2:$V$10,0),3)</f>
        <v>#N/A</v>
      </c>
      <c r="E28" s="6" t="e">
        <f t="array" ref="E28">INDEX($U$2:$Y$10,MATCH($D$10&amp;C28,$U$2:$U$10&amp;$V$2:$V$10,0),4)</f>
        <v>#N/A</v>
      </c>
      <c r="F28" s="6">
        <v>0.5</v>
      </c>
      <c r="G28" s="9"/>
      <c r="H28" s="6" t="e">
        <f t="shared" si="0"/>
        <v>#N/A</v>
      </c>
      <c r="I28" s="1" t="e">
        <f t="shared" si="1"/>
        <v>#N/A</v>
      </c>
    </row>
    <row r="29" spans="2:9" x14ac:dyDescent="0.4">
      <c r="B29" s="25"/>
      <c r="C29" s="26"/>
      <c r="D29" s="27"/>
      <c r="E29" s="22" t="s">
        <v>17</v>
      </c>
      <c r="F29" s="23"/>
      <c r="G29" s="24"/>
      <c r="H29" s="10">
        <f>IF(SUMIF(I14:I28,"&lt;&gt;#N/A")&lt;=D11,SUMIF(I14:I28,"&lt;&gt;#N/A"),D11)</f>
        <v>0</v>
      </c>
      <c r="I29" s="11"/>
    </row>
    <row r="30" spans="2:9" x14ac:dyDescent="0.4">
      <c r="B30" s="28"/>
      <c r="C30" s="29"/>
      <c r="D30" s="30"/>
      <c r="E30" s="22" t="s">
        <v>13</v>
      </c>
      <c r="F30" s="23"/>
      <c r="G30" s="24"/>
      <c r="H30" s="12">
        <f>10*SUMIF(H14:H28,"&lt;&gt;#N/A")-H29</f>
        <v>0</v>
      </c>
    </row>
    <row r="31" spans="2:9" x14ac:dyDescent="0.4">
      <c r="B31" s="31"/>
      <c r="C31" s="32"/>
      <c r="D31" s="33"/>
      <c r="E31" s="22" t="s">
        <v>14</v>
      </c>
      <c r="F31" s="23"/>
      <c r="G31" s="24"/>
      <c r="H31" s="7">
        <f>SUM(H29:H30)</f>
        <v>0</v>
      </c>
    </row>
  </sheetData>
  <sheetProtection algorithmName="SHA-512" hashValue="4SMJmWafLjcdQc0s2YdMwyGQo/Gtk9nhP29tNwrb7akvyCWzuIwqmTN7Bdoy8oduvMVzXQHF4Evz1n66Wp758g==" saltValue="B3iNrMnxVjTt3WiIL+PgGw==" spinCount="100000" sheet="1" objects="1" scenarios="1"/>
  <mergeCells count="4">
    <mergeCell ref="E29:G29"/>
    <mergeCell ref="E30:G30"/>
    <mergeCell ref="E31:G31"/>
    <mergeCell ref="B29:D31"/>
  </mergeCells>
  <phoneticPr fontId="1"/>
  <dataValidations count="5">
    <dataValidation type="list" allowBlank="1" showInputMessage="1" showErrorMessage="1" sqref="D10">
      <formula1>" 　,令和２年４月から令和２年12月提供,令和３年１月から令和３年５月提供,令和３年６月から令和４年３月提供"</formula1>
    </dataValidation>
    <dataValidation type="list" allowBlank="1" showInputMessage="1" showErrorMessage="1" sqref="C14:C28">
      <formula1>$V$2:$V$4</formula1>
    </dataValidation>
    <dataValidation type="textLength" imeMode="disabled" allowBlank="1" showInputMessage="1" showErrorMessage="1" sqref="X2:X10">
      <formula1>1</formula1>
      <formula2>6</formula2>
    </dataValidation>
    <dataValidation type="custom" imeMode="disabled" operator="equal" allowBlank="1" showInputMessage="1" showErrorMessage="1" sqref="W2:W10">
      <formula1>AND(W2=DBCS(W2))</formula1>
    </dataValidation>
    <dataValidation type="textLength" imeMode="disabled" operator="equal" allowBlank="1" showInputMessage="1" showErrorMessage="1" sqref="V2:V10">
      <formula1>6</formula1>
    </dataValidation>
  </dataValidations>
  <pageMargins left="0.7" right="0.7" top="0.75" bottom="0.75" header="0.3" footer="0.3"/>
  <pageSetup paperSize="9" scale="82"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特例通学通所</vt:lpstr>
      <vt:lpstr>特例通学通所!Print_Area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dcterms:created xsi:type="dcterms:W3CDTF">2023-06-26T11:03:54Z</dcterms:created>
  <dcterms:modified xsi:type="dcterms:W3CDTF">2023-06-30T12:13:58Z</dcterms:modified>
</cp:coreProperties>
</file>