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保健福祉部障害福祉課\□_障害福祉係\16　地域生活支援事業（台帳・指定・請求）\06　かながわシステム再構築\05_事業所周知\R5.3以前請求\"/>
    </mc:Choice>
  </mc:AlternateContent>
  <workbookProtection workbookAlgorithmName="SHA-512" workbookHashValue="zxONT1QxbYyfcAySJcsC3RKrtnZLVH0oOWb9+oyuKqkNYBeSACK+3uz2Gka4dE+Iz0cnSA16VVv++tgMijWETg==" workbookSaltValue="2MDka16WNuyquVWuK7mvXQ==" workbookSpinCount="100000" lockStructure="1"/>
  <bookViews>
    <workbookView xWindow="0" yWindow="0" windowWidth="20490" windowHeight="7530"/>
  </bookViews>
  <sheets>
    <sheet name="日中短期" sheetId="1" r:id="rId1"/>
    <sheet name="マスタ" sheetId="2" r:id="rId2"/>
  </sheets>
  <definedNames>
    <definedName name="_xlnm._FilterDatabase" localSheetId="1" hidden="1">マスタ!$A$1:$F$16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1" l="1"/>
  <c r="F15" i="1"/>
  <c r="F16" i="1"/>
  <c r="F17" i="1"/>
  <c r="F18" i="1"/>
  <c r="F19" i="1"/>
  <c r="F20" i="1"/>
  <c r="F21" i="1"/>
  <c r="F22" i="1"/>
  <c r="F23" i="1"/>
  <c r="F24" i="1"/>
  <c r="F25" i="1"/>
  <c r="F26" i="1"/>
  <c r="F27" i="1"/>
  <c r="F13" i="1"/>
  <c r="E14" i="1"/>
  <c r="E15" i="1"/>
  <c r="E16" i="1"/>
  <c r="E17" i="1"/>
  <c r="E18" i="1"/>
  <c r="E19" i="1"/>
  <c r="E20" i="1"/>
  <c r="E21" i="1"/>
  <c r="E22" i="1"/>
  <c r="E23" i="1"/>
  <c r="E24" i="1"/>
  <c r="E25" i="1"/>
  <c r="E26" i="1"/>
  <c r="E27" i="1"/>
  <c r="E13" i="1"/>
  <c r="H13" i="1" s="1"/>
  <c r="D14" i="1"/>
  <c r="D15" i="1"/>
  <c r="D16" i="1"/>
  <c r="D17" i="1"/>
  <c r="D18" i="1"/>
  <c r="D19" i="1"/>
  <c r="D20" i="1"/>
  <c r="D21" i="1"/>
  <c r="D22" i="1"/>
  <c r="D23" i="1"/>
  <c r="D24" i="1"/>
  <c r="D25" i="1"/>
  <c r="D26" i="1"/>
  <c r="D27" i="1"/>
  <c r="D13" i="1"/>
  <c r="H22" i="1" l="1"/>
  <c r="H23" i="1"/>
  <c r="H24" i="1"/>
  <c r="H25" i="1"/>
  <c r="H26" i="1"/>
  <c r="H27" i="1"/>
  <c r="I25" i="1" l="1"/>
  <c r="I26" i="1"/>
  <c r="I23" i="1"/>
  <c r="I24" i="1"/>
  <c r="I22" i="1"/>
  <c r="I27" i="1"/>
  <c r="H14" i="1" l="1"/>
  <c r="I14" i="1" s="1"/>
  <c r="H15" i="1"/>
  <c r="I15" i="1" s="1"/>
  <c r="H16" i="1"/>
  <c r="I16" i="1" s="1"/>
  <c r="H17" i="1"/>
  <c r="I17" i="1" s="1"/>
  <c r="H18" i="1"/>
  <c r="I18" i="1" s="1"/>
  <c r="H19" i="1"/>
  <c r="I19" i="1" s="1"/>
  <c r="H20" i="1"/>
  <c r="I20" i="1" s="1"/>
  <c r="H21" i="1"/>
  <c r="I21" i="1" s="1"/>
  <c r="I13" i="1" l="1"/>
  <c r="H28" i="1" l="1"/>
  <c r="H29" i="1" s="1"/>
  <c r="H30" i="1" s="1"/>
</calcChain>
</file>

<file path=xl/comments1.xml><?xml version="1.0" encoding="utf-8"?>
<comments xmlns="http://schemas.openxmlformats.org/spreadsheetml/2006/main">
  <authors>
    <author>sienpi</author>
  </authors>
  <commentList>
    <comment ref="A1" authorId="0" shapeId="0">
      <text>
        <r>
          <rPr>
            <b/>
            <sz val="9"/>
            <color indexed="81"/>
            <rFont val="ＭＳ Ｐゴシック"/>
            <family val="3"/>
            <charset val="128"/>
          </rPr>
          <t>６桁</t>
        </r>
      </text>
    </comment>
  </commentList>
</comments>
</file>

<file path=xl/sharedStrings.xml><?xml version="1.0" encoding="utf-8"?>
<sst xmlns="http://schemas.openxmlformats.org/spreadsheetml/2006/main" count="364" uniqueCount="282">
  <si>
    <t>利用者負担上限</t>
    <rPh sb="0" eb="5">
      <t>リヨウシャフタン</t>
    </rPh>
    <rPh sb="5" eb="7">
      <t>ジョウゲン</t>
    </rPh>
    <phoneticPr fontId="1"/>
  </si>
  <si>
    <t>NO</t>
    <phoneticPr fontId="1"/>
  </si>
  <si>
    <t>サービスコード</t>
    <phoneticPr fontId="1"/>
  </si>
  <si>
    <t>サービス名称</t>
    <rPh sb="4" eb="6">
      <t>メイショウ</t>
    </rPh>
    <phoneticPr fontId="1"/>
  </si>
  <si>
    <t>単位数</t>
    <rPh sb="0" eb="3">
      <t>タンイスウ</t>
    </rPh>
    <phoneticPr fontId="1"/>
  </si>
  <si>
    <t>回数</t>
    <rPh sb="0" eb="2">
      <t>カイスウ</t>
    </rPh>
    <phoneticPr fontId="1"/>
  </si>
  <si>
    <t>サービス単位数</t>
    <rPh sb="4" eb="7">
      <t>タンイスウ</t>
    </rPh>
    <phoneticPr fontId="1"/>
  </si>
  <si>
    <t>サービスコード</t>
    <phoneticPr fontId="2"/>
  </si>
  <si>
    <t>サービス内容略称</t>
    <phoneticPr fontId="2"/>
  </si>
  <si>
    <t>サービス表示名称</t>
    <phoneticPr fontId="2"/>
  </si>
  <si>
    <t>単位</t>
    <rPh sb="0" eb="2">
      <t>タンイ</t>
    </rPh>
    <phoneticPr fontId="2"/>
  </si>
  <si>
    <t>給付率（％）</t>
    <rPh sb="0" eb="2">
      <t>キュウフ</t>
    </rPh>
    <rPh sb="2" eb="3">
      <t>リツ</t>
    </rPh>
    <phoneticPr fontId="2"/>
  </si>
  <si>
    <t>給付率</t>
    <rPh sb="0" eb="3">
      <t>キュウフリツ</t>
    </rPh>
    <phoneticPr fontId="1"/>
  </si>
  <si>
    <t>0.9</t>
    <phoneticPr fontId="1"/>
  </si>
  <si>
    <t>1.0</t>
    <phoneticPr fontId="1"/>
  </si>
  <si>
    <t>利用者負担額</t>
    <rPh sb="0" eb="3">
      <t>リヨウシャ</t>
    </rPh>
    <rPh sb="3" eb="6">
      <t>フタンガク</t>
    </rPh>
    <phoneticPr fontId="1"/>
  </si>
  <si>
    <t>給付費</t>
    <rPh sb="0" eb="3">
      <t>キュウフヒ</t>
    </rPh>
    <phoneticPr fontId="1"/>
  </si>
  <si>
    <t>利用者負担額＋給付費</t>
    <rPh sb="0" eb="5">
      <t>リヨウシャフタン</t>
    </rPh>
    <rPh sb="5" eb="6">
      <t>ガク</t>
    </rPh>
    <rPh sb="7" eb="10">
      <t>キュウフヒ</t>
    </rPh>
    <phoneticPr fontId="1"/>
  </si>
  <si>
    <t>（手順）</t>
    <rPh sb="1" eb="3">
      <t>テジュン</t>
    </rPh>
    <phoneticPr fontId="1"/>
  </si>
  <si>
    <t>　１　請求情報作成ツールで請求明細情報を先に作成してください。</t>
    <rPh sb="3" eb="9">
      <t>セイキュウジョウホウサクセイ</t>
    </rPh>
    <rPh sb="13" eb="19">
      <t>セイキュウメイサイジョウホウ</t>
    </rPh>
    <rPh sb="20" eb="21">
      <t>サキ</t>
    </rPh>
    <rPh sb="22" eb="24">
      <t>サクセイ</t>
    </rPh>
    <phoneticPr fontId="1"/>
  </si>
  <si>
    <t>　２　１の請求明細書情報登録画面を見ながら、黄色セルのみに入力してください。</t>
    <rPh sb="5" eb="7">
      <t>セイキュウ</t>
    </rPh>
    <rPh sb="7" eb="12">
      <t>メイサイショジョウホウ</t>
    </rPh>
    <rPh sb="12" eb="14">
      <t>トウロク</t>
    </rPh>
    <rPh sb="14" eb="16">
      <t>ガメン</t>
    </rPh>
    <rPh sb="17" eb="18">
      <t>ミ</t>
    </rPh>
    <rPh sb="22" eb="24">
      <t>キイロ</t>
    </rPh>
    <rPh sb="29" eb="31">
      <t>ニュウリョク</t>
    </rPh>
    <phoneticPr fontId="1"/>
  </si>
  <si>
    <t>決定利用者負担額</t>
    <rPh sb="0" eb="2">
      <t>ケッテイ</t>
    </rPh>
    <rPh sb="2" eb="8">
      <t>リヨウシャフタンガク</t>
    </rPh>
    <phoneticPr fontId="1"/>
  </si>
  <si>
    <t>　３　算出された決定利用者負担額について、請求明細書情報登録画面の集計情報の決定利用者負担額を修正してください。</t>
    <rPh sb="3" eb="5">
      <t>サンシュツ</t>
    </rPh>
    <rPh sb="8" eb="16">
      <t>ケッテイリヨウシャフタンガク</t>
    </rPh>
    <rPh sb="33" eb="37">
      <t>シュウケイジョウホウ</t>
    </rPh>
    <rPh sb="38" eb="40">
      <t>ケッテイ</t>
    </rPh>
    <rPh sb="40" eb="43">
      <t>リヨウシャ</t>
    </rPh>
    <rPh sb="43" eb="45">
      <t>フタン</t>
    </rPh>
    <rPh sb="45" eb="46">
      <t>ガク</t>
    </rPh>
    <rPh sb="47" eb="49">
      <t>シュウセイ</t>
    </rPh>
    <phoneticPr fontId="1"/>
  </si>
  <si>
    <t>日中短期　令和５年３月提供以前の利用者負担額算定シート</t>
    <rPh sb="0" eb="2">
      <t>ニッチュウ</t>
    </rPh>
    <rPh sb="2" eb="4">
      <t>タンキ</t>
    </rPh>
    <rPh sb="5" eb="7">
      <t>レイワ</t>
    </rPh>
    <rPh sb="8" eb="9">
      <t>ネン</t>
    </rPh>
    <rPh sb="10" eb="11">
      <t>ガツ</t>
    </rPh>
    <rPh sb="11" eb="15">
      <t>テイキョウイゼン</t>
    </rPh>
    <rPh sb="16" eb="22">
      <t>リヨウシャフタンガク</t>
    </rPh>
    <rPh sb="22" eb="24">
      <t>サンテイ</t>
    </rPh>
    <phoneticPr fontId="1"/>
  </si>
  <si>
    <t>・　利用者負担がない利用者（非課税、生活保護）の場合にはこのシートは必要ありません。</t>
    <rPh sb="2" eb="7">
      <t>リヨウシャフタン</t>
    </rPh>
    <rPh sb="10" eb="13">
      <t>リヨウシャ</t>
    </rPh>
    <rPh sb="14" eb="17">
      <t>ヒカゼイ</t>
    </rPh>
    <rPh sb="18" eb="22">
      <t>セイカツホゴ</t>
    </rPh>
    <rPh sb="24" eb="26">
      <t>バアイ</t>
    </rPh>
    <rPh sb="34" eb="36">
      <t>ヒツヨウ</t>
    </rPh>
    <phoneticPr fontId="1"/>
  </si>
  <si>
    <t>日中短期入所　障害者区分１　１/４</t>
  </si>
  <si>
    <t>日中短期入所　者区分１　１/４</t>
  </si>
  <si>
    <t>日中短期入所　障害者区分２　１/４</t>
  </si>
  <si>
    <t>日中短期入所　者区分２　１/４</t>
  </si>
  <si>
    <t>日中短期入所　障害者区分３　１/４</t>
  </si>
  <si>
    <t>日中短期入所　者区分３　１/４</t>
  </si>
  <si>
    <t>日中短期入所　障害者区分４　１/４</t>
  </si>
  <si>
    <t>日中短期入所　者区分４　１/４</t>
  </si>
  <si>
    <t>日中短期入所　障害者区分５　１/４</t>
  </si>
  <si>
    <t>日中短期入所　者区分５　１/４</t>
  </si>
  <si>
    <t>日中短期入所　者区分６　１/４</t>
  </si>
  <si>
    <t>日中短期入所　障害者区分１　２/４</t>
  </si>
  <si>
    <t>日中短期入所　者区分１　２/４</t>
  </si>
  <si>
    <t>日中短期入所　障害者区分２　２/４</t>
  </si>
  <si>
    <t>日中短期入所　者区分２　２/４</t>
  </si>
  <si>
    <t>日中短期入所　障害者区分３　２/４</t>
  </si>
  <si>
    <t>日中短期入所　者区分３　２/４</t>
  </si>
  <si>
    <t>日中短期入所　障害者区分４　２/４</t>
  </si>
  <si>
    <t>日中短期入所　者区分４　２/４</t>
  </si>
  <si>
    <t>日中短期入所　障害者区分５　２/４</t>
  </si>
  <si>
    <t>日中短期入所　者区分５　２/４</t>
  </si>
  <si>
    <t>日中短期入所　者区分６　２/４</t>
  </si>
  <si>
    <t>日中短期入所　障害者区分１　３/４</t>
  </si>
  <si>
    <t>日中短期入所　者区分１　３/４</t>
  </si>
  <si>
    <t>日中短期入所　障害者区分２　３/４</t>
  </si>
  <si>
    <t>日中短期入所　者区分２　３/４</t>
  </si>
  <si>
    <t>日中短期入所　障害者区分３　３/４</t>
  </si>
  <si>
    <t>日中短期入所　者区分３　３/４</t>
  </si>
  <si>
    <t>日中短期入所　障害者区分４　３/４</t>
  </si>
  <si>
    <t>日中短期入所　者区分４　３/４</t>
  </si>
  <si>
    <t>日中短期入所　障害者区分５　３/４</t>
  </si>
  <si>
    <t>日中短期入所　者区分５　３/４</t>
  </si>
  <si>
    <t>日中短期入所　障害者区分６　３/４</t>
  </si>
  <si>
    <t>日中短期入所　者区分６　３/４</t>
  </si>
  <si>
    <t>日中短期入所　障害者区分１　１/４　減算</t>
  </si>
  <si>
    <t>日中短期　者区分１　１/４減</t>
  </si>
  <si>
    <t>日中短期入所　障害者区分２　１/４　減算</t>
  </si>
  <si>
    <t>日中短期　者区分２　１/４減</t>
  </si>
  <si>
    <t>日中短期入所　障害者区分３　１/４　減算</t>
  </si>
  <si>
    <t>日中短期　者区分３　１/４減</t>
  </si>
  <si>
    <t>日中短期入所　障害者区分４　１/４　減算</t>
  </si>
  <si>
    <t>日中短期　者区分４　１/４減</t>
  </si>
  <si>
    <t>日中短期入所　障害者区分５　１/４　減算</t>
  </si>
  <si>
    <t>日中短期　者区分５　１/４減</t>
  </si>
  <si>
    <t>日中短期入所　障害者区分６　１/４　減算</t>
  </si>
  <si>
    <t>日中短期　者区分６　１/４減</t>
  </si>
  <si>
    <t>日中短期入所　重心１/４</t>
  </si>
  <si>
    <t>日中短期入所　重心２/４</t>
  </si>
  <si>
    <t>日中短期入所　重心３/４</t>
  </si>
  <si>
    <t>日中短期入所　障害児区分１　１/４</t>
  </si>
  <si>
    <t>日中短期入所　児区分１　１/４</t>
  </si>
  <si>
    <t>日中短期入所　障害児区分２　１/４</t>
  </si>
  <si>
    <t>日中短期入所　児区分２　１/４</t>
  </si>
  <si>
    <t>日中短期入所　障害児区分３　１/４</t>
  </si>
  <si>
    <t>日中短期入所　児区分３　１/４</t>
  </si>
  <si>
    <t>日中短期入所　障害児区分１　２/４</t>
  </si>
  <si>
    <t>日中短期入所　児区分１　２/４</t>
  </si>
  <si>
    <t>日中短期入所　障害児区分２　２/４</t>
  </si>
  <si>
    <t>日中短期入所　児区分２　２/４</t>
  </si>
  <si>
    <t>日中短期入所　障害児区分３　２/４</t>
  </si>
  <si>
    <t>日中短期入所　児区分３　２/４</t>
  </si>
  <si>
    <t>日中短期入所　障害児区分１　３/４</t>
  </si>
  <si>
    <t>日中短期入所　児区分１　３/４</t>
  </si>
  <si>
    <t>日中短期入所　障害児区分２　３/４</t>
  </si>
  <si>
    <t>日中短期入所　児区分２　３/４</t>
  </si>
  <si>
    <t>日中短期入所　障害児区分３　３/４</t>
  </si>
  <si>
    <t>日中短期入所　児区分３　３/４</t>
  </si>
  <si>
    <t>日中短期入所　障害児区分１　１/４　減算</t>
  </si>
  <si>
    <t>日中短期　児区分１　１/４減</t>
  </si>
  <si>
    <t>日中短期入所　障害児区分２　１/４　減算</t>
  </si>
  <si>
    <t>日中短期　児区分２　１/４減</t>
  </si>
  <si>
    <t>日中短期定率　者区分１　１/４</t>
  </si>
  <si>
    <t>日中短期定率　者区分２　１/４</t>
  </si>
  <si>
    <t>日中短期定率　者区分３　１/４</t>
  </si>
  <si>
    <t>日中短期定率　者区分４　１/４</t>
  </si>
  <si>
    <t>日中短期定率　者区分５　１/４</t>
  </si>
  <si>
    <t>日中短期定率　者区分６　１/４</t>
  </si>
  <si>
    <t>日中短期定率　者区分１　２/４</t>
  </si>
  <si>
    <t>日中短期定率　者区分２　２/４</t>
  </si>
  <si>
    <t>日中短期定率　者区分３　２/４</t>
  </si>
  <si>
    <t>日中短期定率　者区分４　２/４</t>
  </si>
  <si>
    <t>日中短期定率　者区分５　２/４</t>
  </si>
  <si>
    <t>日中短期定率　者区分６　２/４</t>
  </si>
  <si>
    <t>日中短期定率　者区分１　３/４</t>
  </si>
  <si>
    <t>日中短期定率　者区分２　３/４</t>
  </si>
  <si>
    <t>日中短期定率　者区分３　３/４</t>
  </si>
  <si>
    <t>日中短期定率　者区分４　３/４</t>
  </si>
  <si>
    <t>日中短期定率　者区分５　３/４</t>
  </si>
  <si>
    <t>日中短期定率　者区分６　３/４</t>
  </si>
  <si>
    <t>日短定率　者区分１　１/４減</t>
  </si>
  <si>
    <t>日短定率　者区分２　１/４減</t>
  </si>
  <si>
    <t>日短定率　者区分３　１/４減</t>
  </si>
  <si>
    <t>日短定率　者区分４　１/４減</t>
  </si>
  <si>
    <t>日短定率　者区分５　１/４減</t>
  </si>
  <si>
    <t>日短定率　者区分６　１/４減</t>
  </si>
  <si>
    <t>日中短期定率　児区分１　１/４</t>
  </si>
  <si>
    <t>日中短期定率　児区分２　１/４</t>
  </si>
  <si>
    <t>日中短期定率　児区分３　１/４</t>
  </si>
  <si>
    <t>日中短期定率　児区分１　２/４</t>
  </si>
  <si>
    <t>日中短期定率　児区分２　２/４</t>
  </si>
  <si>
    <t>日中短期定率　児区分３　２/４</t>
  </si>
  <si>
    <t>日中短期定率　児区分１　３/４</t>
  </si>
  <si>
    <t>日中短期定率　児区分２　３/４</t>
  </si>
  <si>
    <t>日中短期定率　児区分３　３/４</t>
  </si>
  <si>
    <t>日短定率　児区分１　１/４減</t>
  </si>
  <si>
    <t>日短定率　児区分２　１/４減</t>
  </si>
  <si>
    <t>日短定率　児区分３　１/４減</t>
  </si>
  <si>
    <t>日中短期入所　行動障害加算</t>
  </si>
  <si>
    <t>日中短期　行動障害加算（減）</t>
  </si>
  <si>
    <t>日中短期入所　重複障害加算</t>
  </si>
  <si>
    <t>日中短期　重複障害加算（減）</t>
  </si>
  <si>
    <t>日中短期入所　重度障害加算</t>
  </si>
  <si>
    <t>日中短期　重度障害加算（減）</t>
  </si>
  <si>
    <t>日中短期入所　定率加算　者区分１　１/４</t>
  </si>
  <si>
    <t>日中短期入所　定率加算　者区分２　１/４</t>
  </si>
  <si>
    <t>日中短期入所　定率加算　者区分３　１/４</t>
  </si>
  <si>
    <t>日中短期入所　定率加算　者区分４　１/４</t>
  </si>
  <si>
    <t>日中短期入所　定率加算　者区分５　１/４</t>
  </si>
  <si>
    <t>日中短期入所　重心障害児・者　１/４</t>
    <phoneticPr fontId="1"/>
  </si>
  <si>
    <t>日中短期入所　重心障害児・者　２/４</t>
    <phoneticPr fontId="1"/>
  </si>
  <si>
    <t>日中短期入所　重心障害児・者　３/４</t>
    <phoneticPr fontId="1"/>
  </si>
  <si>
    <t>日中短期入所　障害児区分３　１/４　減算</t>
    <phoneticPr fontId="1"/>
  </si>
  <si>
    <t>日中短期　児区分３　１/４減</t>
    <phoneticPr fontId="1"/>
  </si>
  <si>
    <t>日中短期入所　行動障害加算</t>
    <phoneticPr fontId="1"/>
  </si>
  <si>
    <t>日中短期入所　行動障害加算減算</t>
    <phoneticPr fontId="1"/>
  </si>
  <si>
    <t>日中短期入所　重複障害加算</t>
    <phoneticPr fontId="1"/>
  </si>
  <si>
    <t>日中短期入所　重複障害加算減算</t>
    <phoneticPr fontId="1"/>
  </si>
  <si>
    <t>日中短期入所　重度障害加算</t>
    <phoneticPr fontId="1"/>
  </si>
  <si>
    <t>日中短期入所　重度障害加算減算</t>
    <phoneticPr fontId="1"/>
  </si>
  <si>
    <t>日中短期入所　定率加算　者区分６　１/４</t>
  </si>
  <si>
    <t>日中短期入所　定率加算　者区分１　２/４</t>
  </si>
  <si>
    <t>日中短期入所　定率加算　者区分２　２/４</t>
  </si>
  <si>
    <t>日中短期入所　定率加算　者区分３　２/４</t>
  </si>
  <si>
    <t>日中短期入所　定率加算　者区分４　２/４</t>
  </si>
  <si>
    <t>日中短期入所　定率加算　者区分５　２/４</t>
  </si>
  <si>
    <t>日中短期入所　定率加算　者区分６　２/４</t>
  </si>
  <si>
    <t>日中短期入所　定率加算　者区分１　３/４</t>
  </si>
  <si>
    <t>日中短期入所　定率加算　者区分２　３/４</t>
  </si>
  <si>
    <t>日中短期入所　定率加算　者区分３　３/４</t>
  </si>
  <si>
    <t>日中短期入所　定率加算　者区分４　３/４</t>
  </si>
  <si>
    <t>日中短期入所　定率加算　者区分５　３/４</t>
  </si>
  <si>
    <t>日中短期入所　定率加算　者区分６　３/４</t>
  </si>
  <si>
    <t>日中短期入所　定率加算　者区分１　１/４減算</t>
  </si>
  <si>
    <t>日中短期入所　定率加算　者区分２　１/４減算</t>
  </si>
  <si>
    <t>日中短期入所　定率加算　者区分３　１/４減算</t>
  </si>
  <si>
    <t>日中短期入所　定率加算　者区分４　１/４減算</t>
  </si>
  <si>
    <t>日中短期入所　定率加算　者区分５　１/４減算</t>
  </si>
  <si>
    <t>日中短期入所　定率加算　者区分６　１/４減算</t>
  </si>
  <si>
    <t>日中短期入所　定率加算　児区分１　１/４</t>
  </si>
  <si>
    <t>日中短期入所　定率加算　児区分２　１/４</t>
  </si>
  <si>
    <t>日中短期入所　定率加算　児区分３　１/４</t>
  </si>
  <si>
    <t>日中短期入所　定率加算　児区分１　２/４</t>
  </si>
  <si>
    <t>日中短期入所　定率加算　児区分２　２/４</t>
  </si>
  <si>
    <t>日中短期入所　定率加算　児区分３　２/４</t>
  </si>
  <si>
    <t>日中短期入所　定率加算　児区分１　３/４</t>
  </si>
  <si>
    <t>日中短期入所　定率加算　児区分２　３/４</t>
  </si>
  <si>
    <t>日中短期入所　定率加算　児区分３　３/４</t>
  </si>
  <si>
    <t>日中短期入所　定率加算　児区分１　１/４減算</t>
  </si>
  <si>
    <t>日中短期入所　定率加算　児区分２　１/４減算</t>
  </si>
  <si>
    <t>日中短期入所　定率加算　児区分３　１/４減算</t>
  </si>
  <si>
    <t>021111</t>
  </si>
  <si>
    <t>021112</t>
  </si>
  <si>
    <t>021113</t>
  </si>
  <si>
    <t>021114</t>
  </si>
  <si>
    <t>021115</t>
  </si>
  <si>
    <t>021116</t>
  </si>
  <si>
    <t>021121</t>
  </si>
  <si>
    <t>021122</t>
  </si>
  <si>
    <t>021123</t>
  </si>
  <si>
    <t>021124</t>
  </si>
  <si>
    <t>021125</t>
  </si>
  <si>
    <t>021126</t>
  </si>
  <si>
    <t>021131</t>
  </si>
  <si>
    <t>021132</t>
  </si>
  <si>
    <t>021133</t>
  </si>
  <si>
    <t>021134</t>
  </si>
  <si>
    <t>021135</t>
  </si>
  <si>
    <t>021136</t>
  </si>
  <si>
    <t>021141</t>
  </si>
  <si>
    <t>021142</t>
  </si>
  <si>
    <t>021143</t>
  </si>
  <si>
    <t>021144</t>
  </si>
  <si>
    <t>021145</t>
  </si>
  <si>
    <t>021146</t>
  </si>
  <si>
    <t>021311</t>
  </si>
  <si>
    <t>021312</t>
  </si>
  <si>
    <t>021313</t>
  </si>
  <si>
    <t>021321</t>
  </si>
  <si>
    <t>021322</t>
  </si>
  <si>
    <t>021323</t>
  </si>
  <si>
    <t>021331</t>
  </si>
  <si>
    <t>021332</t>
  </si>
  <si>
    <t>021333</t>
  </si>
  <si>
    <t>021411</t>
  </si>
  <si>
    <t>021421</t>
  </si>
  <si>
    <t>021431</t>
  </si>
  <si>
    <t>日中短期入所　入浴加算　者</t>
    <rPh sb="12" eb="13">
      <t>シャ</t>
    </rPh>
    <phoneticPr fontId="1"/>
  </si>
  <si>
    <t>日中短期入所　入浴加算（者）</t>
    <rPh sb="12" eb="13">
      <t>シャ</t>
    </rPh>
    <phoneticPr fontId="1"/>
  </si>
  <si>
    <t>日中短期入所　入浴加算（児）</t>
    <rPh sb="12" eb="13">
      <t>ジ</t>
    </rPh>
    <phoneticPr fontId="1"/>
  </si>
  <si>
    <t>日中短期入所　入浴加算　児</t>
    <rPh sb="12" eb="13">
      <t>ジ</t>
    </rPh>
    <phoneticPr fontId="1"/>
  </si>
  <si>
    <t>日中短期入所　食事指導加算（者）</t>
    <rPh sb="14" eb="15">
      <t>シャ</t>
    </rPh>
    <phoneticPr fontId="1"/>
  </si>
  <si>
    <t>日中短期入所　食事指導加算　者</t>
    <phoneticPr fontId="1"/>
  </si>
  <si>
    <t>日中短期入所　食事指導加算（児）</t>
    <rPh sb="14" eb="15">
      <t>ジ</t>
    </rPh>
    <phoneticPr fontId="1"/>
  </si>
  <si>
    <t>日中短期入所　食事指導加算　児</t>
    <phoneticPr fontId="1"/>
  </si>
  <si>
    <t>021501</t>
  </si>
  <si>
    <t>021502</t>
  </si>
  <si>
    <t>021503</t>
  </si>
  <si>
    <t>022111</t>
  </si>
  <si>
    <t>022112</t>
  </si>
  <si>
    <t>022113</t>
  </si>
  <si>
    <t>022114</t>
  </si>
  <si>
    <t>022115</t>
  </si>
  <si>
    <t>022116</t>
  </si>
  <si>
    <t>022121</t>
  </si>
  <si>
    <t>022122</t>
  </si>
  <si>
    <t>022123</t>
  </si>
  <si>
    <t>022124</t>
  </si>
  <si>
    <t>022125</t>
  </si>
  <si>
    <t>022126</t>
  </si>
  <si>
    <t>022131</t>
  </si>
  <si>
    <t>022132</t>
  </si>
  <si>
    <t>022133</t>
  </si>
  <si>
    <t>022134</t>
  </si>
  <si>
    <t>022135</t>
  </si>
  <si>
    <t>022136</t>
  </si>
  <si>
    <t>022141</t>
  </si>
  <si>
    <t>022142</t>
  </si>
  <si>
    <t>022143</t>
  </si>
  <si>
    <t>022144</t>
  </si>
  <si>
    <t>022145</t>
  </si>
  <si>
    <t>022146</t>
  </si>
  <si>
    <t>022311</t>
  </si>
  <si>
    <t>022312</t>
  </si>
  <si>
    <t>022313</t>
  </si>
  <si>
    <t>022321</t>
  </si>
  <si>
    <t>022322</t>
  </si>
  <si>
    <t>022323</t>
  </si>
  <si>
    <t>022331</t>
  </si>
  <si>
    <t>022332</t>
  </si>
  <si>
    <t>022333</t>
  </si>
  <si>
    <t>022411</t>
  </si>
  <si>
    <t>022412</t>
  </si>
  <si>
    <t>022413</t>
  </si>
  <si>
    <t>022910</t>
  </si>
  <si>
    <t>022911</t>
  </si>
  <si>
    <t>022920</t>
  </si>
  <si>
    <t>022921</t>
  </si>
  <si>
    <t>022930</t>
  </si>
  <si>
    <t>022931</t>
  </si>
  <si>
    <t>022940</t>
  </si>
  <si>
    <t>022942</t>
  </si>
  <si>
    <t>022950</t>
  </si>
  <si>
    <t>022951</t>
  </si>
  <si>
    <t>0.9</t>
  </si>
  <si>
    <r>
      <t>・　</t>
    </r>
    <r>
      <rPr>
        <b/>
        <u/>
        <sz val="14"/>
        <color theme="1"/>
        <rFont val="Meiryo UI"/>
        <family val="3"/>
        <charset val="128"/>
      </rPr>
      <t>利用者負担がある利用者</t>
    </r>
    <r>
      <rPr>
        <sz val="14"/>
        <color theme="1"/>
        <rFont val="Meiryo UI"/>
        <family val="3"/>
        <charset val="128"/>
      </rPr>
      <t>については、このシートで利用者負担額を再計算してください。</t>
    </r>
    <rPh sb="2" eb="7">
      <t>リヨウシャフタン</t>
    </rPh>
    <rPh sb="10" eb="13">
      <t>リヨウシャ</t>
    </rPh>
    <rPh sb="25" eb="30">
      <t>リヨウシャフタン</t>
    </rPh>
    <rPh sb="30" eb="31">
      <t>ガク</t>
    </rPh>
    <rPh sb="32" eb="35">
      <t>サイケイサン</t>
    </rPh>
    <phoneticPr fontId="1"/>
  </si>
  <si>
    <t>日中短期入所　障害者区分６　２/４</t>
    <phoneticPr fontId="1"/>
  </si>
  <si>
    <t>日中短期入所　障害者区分６　１/４</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</si>
</sst>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1"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b/>
      <sz val="9"/>
      <color indexed="81"/>
      <name val="ＭＳ Ｐゴシック"/>
      <family val="3"/>
      <charset val="128"/>
    </font>
    <font>
      <sz val="8"/>
      <name val="Meiryo UI"/>
      <family val="3"/>
      <charset val="128"/>
    </font>
    <font>
      <sz val="11"/>
      <color theme="1"/>
      <name val="Meiryo UI"/>
      <family val="3"/>
      <charset val="128"/>
    </font>
    <font>
      <sz val="8"/>
      <color theme="1"/>
      <name val="Meiryo UI"/>
      <family val="3"/>
      <charset val="128"/>
    </font>
    <font>
      <b/>
      <sz val="14"/>
      <color theme="1"/>
      <name val="Meiryo UI"/>
      <family val="3"/>
      <charset val="128"/>
    </font>
    <font>
      <sz val="14"/>
      <color theme="1"/>
      <name val="Meiryo UI"/>
      <family val="3"/>
      <charset val="128"/>
    </font>
    <font>
      <b/>
      <u/>
      <sz val="14"/>
      <color theme="1"/>
      <name val="Meiryo UI"/>
      <family val="3"/>
      <charset val="128"/>
    </font>
    <font>
      <b/>
      <sz val="11"/>
      <color theme="1"/>
      <name val="Meiryo UI"/>
      <family val="3"/>
      <charset val="128"/>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1">
    <xf numFmtId="0" fontId="0" fillId="0" borderId="0">
      <alignment vertical="center"/>
    </xf>
  </cellStyleXfs>
  <cellXfs count="36">
    <xf numFmtId="0" fontId="0" fillId="0" borderId="0" xfId="0">
      <alignment vertical="center"/>
    </xf>
    <xf numFmtId="49" fontId="4" fillId="0" borderId="1" xfId="0" applyNumberFormat="1" applyFont="1" applyFill="1" applyBorder="1" applyAlignment="1" applyProtection="1">
      <alignment horizontal="center" vertical="center"/>
    </xf>
    <xf numFmtId="0" fontId="4" fillId="0" borderId="1" xfId="0" applyFont="1" applyFill="1" applyBorder="1" applyAlignment="1">
      <alignment horizontal="center"/>
    </xf>
    <xf numFmtId="0" fontId="5" fillId="0" borderId="0" xfId="0" applyFont="1">
      <alignment vertical="center"/>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vertical="center"/>
    </xf>
    <xf numFmtId="1" fontId="4" fillId="0" borderId="1" xfId="0" applyNumberFormat="1" applyFont="1" applyFill="1" applyBorder="1" applyAlignment="1">
      <alignment horizontal="center" vertical="center"/>
    </xf>
    <xf numFmtId="9" fontId="4" fillId="0" borderId="1" xfId="0" applyNumberFormat="1" applyFont="1" applyFill="1" applyBorder="1" applyAlignment="1">
      <alignment horizontal="center" vertical="center"/>
    </xf>
    <xf numFmtId="0" fontId="6" fillId="0" borderId="0" xfId="0" applyFont="1">
      <alignment vertical="center"/>
    </xf>
    <xf numFmtId="0" fontId="6" fillId="0" borderId="0" xfId="0" applyFont="1" applyAlignment="1">
      <alignment horizontal="center" vertical="center"/>
    </xf>
    <xf numFmtId="0" fontId="6" fillId="0" borderId="1" xfId="0" applyFont="1" applyBorder="1" applyAlignment="1">
      <alignment horizontal="center" vertical="center"/>
    </xf>
    <xf numFmtId="0" fontId="6" fillId="0" borderId="1" xfId="0" applyFont="1" applyBorder="1">
      <alignment vertical="center"/>
    </xf>
    <xf numFmtId="9" fontId="4" fillId="0" borderId="0" xfId="0" applyNumberFormat="1" applyFont="1" applyFill="1" applyBorder="1" applyAlignment="1">
      <alignment horizontal="center" vertical="center"/>
    </xf>
    <xf numFmtId="0" fontId="7" fillId="0" borderId="0" xfId="0" applyFont="1">
      <alignment vertical="center"/>
    </xf>
    <xf numFmtId="0" fontId="8" fillId="0" borderId="0" xfId="0" applyFont="1">
      <alignment vertical="center"/>
    </xf>
    <xf numFmtId="0" fontId="10" fillId="0" borderId="0" xfId="0" applyFont="1">
      <alignment vertical="center"/>
    </xf>
    <xf numFmtId="176" fontId="5" fillId="2" borderId="1" xfId="0" applyNumberFormat="1" applyFont="1" applyFill="1" applyBorder="1" applyProtection="1">
      <alignment vertical="center"/>
      <protection locked="0"/>
    </xf>
    <xf numFmtId="0" fontId="5" fillId="0" borderId="1" xfId="0" applyFont="1" applyBorder="1" applyAlignment="1">
      <alignment horizontal="right" vertical="center"/>
    </xf>
    <xf numFmtId="0" fontId="5" fillId="0" borderId="1" xfId="0" applyFont="1" applyBorder="1">
      <alignment vertical="center"/>
    </xf>
    <xf numFmtId="49" fontId="5" fillId="2" borderId="1" xfId="0" applyNumberFormat="1" applyFont="1" applyFill="1" applyBorder="1" applyAlignment="1" applyProtection="1">
      <alignment horizontal="right" vertical="center"/>
      <protection locked="0"/>
    </xf>
    <xf numFmtId="0" fontId="5" fillId="2" borderId="1" xfId="0" applyFont="1" applyFill="1" applyBorder="1" applyAlignment="1" applyProtection="1">
      <alignment horizontal="right" vertical="center"/>
      <protection locked="0"/>
    </xf>
    <xf numFmtId="0" fontId="10" fillId="3" borderId="1"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0</xdr:colOff>
      <xdr:row>20</xdr:row>
      <xdr:rowOff>123823</xdr:rowOff>
    </xdr:from>
    <xdr:to>
      <xdr:col>12</xdr:col>
      <xdr:colOff>295275</xdr:colOff>
      <xdr:row>26</xdr:row>
      <xdr:rowOff>104774</xdr:rowOff>
    </xdr:to>
    <xdr:sp macro="" textlink="">
      <xdr:nvSpPr>
        <xdr:cNvPr id="2" name="角丸四角形吹き出し 1"/>
        <xdr:cNvSpPr/>
      </xdr:nvSpPr>
      <xdr:spPr>
        <a:xfrm>
          <a:off x="8639175" y="4314823"/>
          <a:ext cx="1666875" cy="1181101"/>
        </a:xfrm>
        <a:prstGeom prst="wedgeRoundRectCallout">
          <a:avLst>
            <a:gd name="adj1" fmla="val -86840"/>
            <a:gd name="adj2" fmla="val 6694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latin typeface="Meiryo UI" panose="020B0604030504040204" pitchFamily="50" charset="-128"/>
              <a:ea typeface="Meiryo UI" panose="020B0604030504040204" pitchFamily="50" charset="-128"/>
            </a:rPr>
            <a:t>請求情報作成ツールの決定利用者負担額には、この金額を入力してください。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0"/>
  <sheetViews>
    <sheetView tabSelected="1" zoomScaleNormal="100" workbookViewId="0">
      <selection activeCell="F7" sqref="F7"/>
    </sheetView>
  </sheetViews>
  <sheetFormatPr defaultRowHeight="15.75" x14ac:dyDescent="0.4"/>
  <cols>
    <col min="1" max="1" width="9" style="3"/>
    <col min="2" max="2" width="9.375" style="3" customWidth="1"/>
    <col min="3" max="3" width="14" style="3" customWidth="1"/>
    <col min="4" max="4" width="31.75" style="3" bestFit="1" customWidth="1"/>
    <col min="5" max="5" width="9" style="3"/>
    <col min="6" max="6" width="7.125" style="3" customWidth="1"/>
    <col min="7" max="7" width="9" style="3" customWidth="1"/>
    <col min="8" max="8" width="15.125" style="3" bestFit="1" customWidth="1"/>
    <col min="9" max="9" width="13" style="3" hidden="1" customWidth="1"/>
    <col min="10" max="16384" width="9" style="3"/>
  </cols>
  <sheetData>
    <row r="1" spans="1:9" ht="19.5" x14ac:dyDescent="0.4">
      <c r="A1" s="13" t="s">
        <v>23</v>
      </c>
    </row>
    <row r="2" spans="1:9" ht="19.5" x14ac:dyDescent="0.4">
      <c r="A2" s="14" t="s">
        <v>279</v>
      </c>
    </row>
    <row r="3" spans="1:9" ht="19.5" x14ac:dyDescent="0.4">
      <c r="A3" s="14" t="s">
        <v>24</v>
      </c>
    </row>
    <row r="4" spans="1:9" ht="19.5" x14ac:dyDescent="0.4">
      <c r="A4" s="14"/>
    </row>
    <row r="6" spans="1:9" x14ac:dyDescent="0.4">
      <c r="A6" s="15" t="s">
        <v>18</v>
      </c>
    </row>
    <row r="7" spans="1:9" x14ac:dyDescent="0.4">
      <c r="A7" s="15" t="s">
        <v>19</v>
      </c>
    </row>
    <row r="8" spans="1:9" x14ac:dyDescent="0.4">
      <c r="A8" s="15" t="s">
        <v>20</v>
      </c>
    </row>
    <row r="9" spans="1:9" x14ac:dyDescent="0.4">
      <c r="A9" s="15" t="s">
        <v>22</v>
      </c>
    </row>
    <row r="10" spans="1:9" x14ac:dyDescent="0.4">
      <c r="C10" s="3" t="s">
        <v>0</v>
      </c>
      <c r="D10" s="16"/>
    </row>
    <row r="12" spans="1:9" x14ac:dyDescent="0.4">
      <c r="B12" s="17" t="s">
        <v>1</v>
      </c>
      <c r="C12" s="18" t="s">
        <v>2</v>
      </c>
      <c r="D12" s="18" t="s">
        <v>3</v>
      </c>
      <c r="E12" s="18" t="s">
        <v>4</v>
      </c>
      <c r="F12" s="18" t="s">
        <v>12</v>
      </c>
      <c r="G12" s="18" t="s">
        <v>5</v>
      </c>
      <c r="H12" s="18" t="s">
        <v>6</v>
      </c>
      <c r="I12" s="3" t="s">
        <v>15</v>
      </c>
    </row>
    <row r="13" spans="1:9" x14ac:dyDescent="0.4">
      <c r="B13" s="18">
        <v>1</v>
      </c>
      <c r="C13" s="19"/>
      <c r="D13" s="17" t="e">
        <f>VLOOKUP(C13,マスタ!$A$2:$D$86,3,FALSE)</f>
        <v>#N/A</v>
      </c>
      <c r="E13" s="17" t="e">
        <f>VLOOKUP(C13,マスタ!$A$2:$D$86,4,FALSE)</f>
        <v>#N/A</v>
      </c>
      <c r="F13" s="17" t="e">
        <f>VLOOKUP(C13,マスタ!$A$2:$E$86,5,FALSE)</f>
        <v>#N/A</v>
      </c>
      <c r="G13" s="20"/>
      <c r="H13" s="17" t="e">
        <f>E13*G13</f>
        <v>#N/A</v>
      </c>
      <c r="I13" s="3" t="e">
        <f>10*H13*(1-F13)</f>
        <v>#N/A</v>
      </c>
    </row>
    <row r="14" spans="1:9" x14ac:dyDescent="0.4">
      <c r="B14" s="18">
        <v>2</v>
      </c>
      <c r="C14" s="19"/>
      <c r="D14" s="17" t="e">
        <f>VLOOKUP(C14,マスタ!$A$2:$D$86,3,FALSE)</f>
        <v>#N/A</v>
      </c>
      <c r="E14" s="17" t="e">
        <f>VLOOKUP(C14,マスタ!$A$2:$D$86,4,FALSE)</f>
        <v>#N/A</v>
      </c>
      <c r="F14" s="17" t="e">
        <f>VLOOKUP(C14,マスタ!$A$2:$E$86,5,FALSE)</f>
        <v>#N/A</v>
      </c>
      <c r="G14" s="20"/>
      <c r="H14" s="17" t="e">
        <f t="shared" ref="H14:H27" si="0">E14*G14</f>
        <v>#N/A</v>
      </c>
      <c r="I14" s="3" t="e">
        <f t="shared" ref="I14:I27" si="1">10*H14*(1-F14)</f>
        <v>#N/A</v>
      </c>
    </row>
    <row r="15" spans="1:9" x14ac:dyDescent="0.4">
      <c r="B15" s="18">
        <v>3</v>
      </c>
      <c r="C15" s="19"/>
      <c r="D15" s="17" t="e">
        <f>VLOOKUP(C15,マスタ!$A$2:$D$86,3,FALSE)</f>
        <v>#N/A</v>
      </c>
      <c r="E15" s="17" t="e">
        <f>VLOOKUP(C15,マスタ!$A$2:$D$86,4,FALSE)</f>
        <v>#N/A</v>
      </c>
      <c r="F15" s="17" t="e">
        <f>VLOOKUP(C15,マスタ!$A$2:$E$86,5,FALSE)</f>
        <v>#N/A</v>
      </c>
      <c r="G15" s="20"/>
      <c r="H15" s="17" t="e">
        <f t="shared" si="0"/>
        <v>#N/A</v>
      </c>
      <c r="I15" s="3" t="e">
        <f t="shared" si="1"/>
        <v>#N/A</v>
      </c>
    </row>
    <row r="16" spans="1:9" x14ac:dyDescent="0.4">
      <c r="B16" s="18">
        <v>4</v>
      </c>
      <c r="C16" s="19"/>
      <c r="D16" s="17" t="e">
        <f>VLOOKUP(C16,マスタ!$A$2:$D$86,3,FALSE)</f>
        <v>#N/A</v>
      </c>
      <c r="E16" s="17" t="e">
        <f>VLOOKUP(C16,マスタ!$A$2:$D$86,4,FALSE)</f>
        <v>#N/A</v>
      </c>
      <c r="F16" s="17" t="e">
        <f>VLOOKUP(C16,マスタ!$A$2:$E$86,5,FALSE)</f>
        <v>#N/A</v>
      </c>
      <c r="G16" s="20"/>
      <c r="H16" s="17" t="e">
        <f t="shared" si="0"/>
        <v>#N/A</v>
      </c>
      <c r="I16" s="3" t="e">
        <f t="shared" si="1"/>
        <v>#N/A</v>
      </c>
    </row>
    <row r="17" spans="2:9" x14ac:dyDescent="0.4">
      <c r="B17" s="18">
        <v>5</v>
      </c>
      <c r="C17" s="19"/>
      <c r="D17" s="17" t="e">
        <f>VLOOKUP(C17,マスタ!$A$2:$D$86,3,FALSE)</f>
        <v>#N/A</v>
      </c>
      <c r="E17" s="17" t="e">
        <f>VLOOKUP(C17,マスタ!$A$2:$D$86,4,FALSE)</f>
        <v>#N/A</v>
      </c>
      <c r="F17" s="17" t="e">
        <f>VLOOKUP(C17,マスタ!$A$2:$E$86,5,FALSE)</f>
        <v>#N/A</v>
      </c>
      <c r="G17" s="20"/>
      <c r="H17" s="17" t="e">
        <f t="shared" si="0"/>
        <v>#N/A</v>
      </c>
      <c r="I17" s="3" t="e">
        <f t="shared" si="1"/>
        <v>#N/A</v>
      </c>
    </row>
    <row r="18" spans="2:9" x14ac:dyDescent="0.4">
      <c r="B18" s="18">
        <v>6</v>
      </c>
      <c r="C18" s="19"/>
      <c r="D18" s="17" t="e">
        <f>VLOOKUP(C18,マスタ!$A$2:$D$86,3,FALSE)</f>
        <v>#N/A</v>
      </c>
      <c r="E18" s="17" t="e">
        <f>VLOOKUP(C18,マスタ!$A$2:$D$86,4,FALSE)</f>
        <v>#N/A</v>
      </c>
      <c r="F18" s="17" t="e">
        <f>VLOOKUP(C18,マスタ!$A$2:$E$86,5,FALSE)</f>
        <v>#N/A</v>
      </c>
      <c r="G18" s="20"/>
      <c r="H18" s="17" t="e">
        <f t="shared" si="0"/>
        <v>#N/A</v>
      </c>
      <c r="I18" s="3" t="e">
        <f t="shared" si="1"/>
        <v>#N/A</v>
      </c>
    </row>
    <row r="19" spans="2:9" x14ac:dyDescent="0.4">
      <c r="B19" s="18">
        <v>7</v>
      </c>
      <c r="C19" s="19"/>
      <c r="D19" s="17" t="e">
        <f>VLOOKUP(C19,マスタ!$A$2:$D$86,3,FALSE)</f>
        <v>#N/A</v>
      </c>
      <c r="E19" s="17" t="e">
        <f>VLOOKUP(C19,マスタ!$A$2:$D$86,4,FALSE)</f>
        <v>#N/A</v>
      </c>
      <c r="F19" s="17" t="e">
        <f>VLOOKUP(C19,マスタ!$A$2:$E$86,5,FALSE)</f>
        <v>#N/A</v>
      </c>
      <c r="G19" s="20"/>
      <c r="H19" s="17" t="e">
        <f t="shared" si="0"/>
        <v>#N/A</v>
      </c>
      <c r="I19" s="3" t="e">
        <f t="shared" si="1"/>
        <v>#N/A</v>
      </c>
    </row>
    <row r="20" spans="2:9" x14ac:dyDescent="0.4">
      <c r="B20" s="18">
        <v>8</v>
      </c>
      <c r="C20" s="19"/>
      <c r="D20" s="17" t="e">
        <f>VLOOKUP(C20,マスタ!$A$2:$D$86,3,FALSE)</f>
        <v>#N/A</v>
      </c>
      <c r="E20" s="17" t="e">
        <f>VLOOKUP(C20,マスタ!$A$2:$D$86,4,FALSE)</f>
        <v>#N/A</v>
      </c>
      <c r="F20" s="17" t="e">
        <f>VLOOKUP(C20,マスタ!$A$2:$E$86,5,FALSE)</f>
        <v>#N/A</v>
      </c>
      <c r="G20" s="20"/>
      <c r="H20" s="17" t="e">
        <f t="shared" si="0"/>
        <v>#N/A</v>
      </c>
      <c r="I20" s="3" t="e">
        <f t="shared" si="1"/>
        <v>#N/A</v>
      </c>
    </row>
    <row r="21" spans="2:9" x14ac:dyDescent="0.4">
      <c r="B21" s="18">
        <v>9</v>
      </c>
      <c r="C21" s="19"/>
      <c r="D21" s="17" t="e">
        <f>VLOOKUP(C21,マスタ!$A$2:$D$86,3,FALSE)</f>
        <v>#N/A</v>
      </c>
      <c r="E21" s="17" t="e">
        <f>VLOOKUP(C21,マスタ!$A$2:$D$86,4,FALSE)</f>
        <v>#N/A</v>
      </c>
      <c r="F21" s="17" t="e">
        <f>VLOOKUP(C21,マスタ!$A$2:$E$86,5,FALSE)</f>
        <v>#N/A</v>
      </c>
      <c r="G21" s="20"/>
      <c r="H21" s="17" t="e">
        <f t="shared" si="0"/>
        <v>#N/A</v>
      </c>
      <c r="I21" s="3" t="e">
        <f t="shared" si="1"/>
        <v>#N/A</v>
      </c>
    </row>
    <row r="22" spans="2:9" x14ac:dyDescent="0.4">
      <c r="B22" s="18">
        <v>10</v>
      </c>
      <c r="C22" s="19"/>
      <c r="D22" s="17" t="e">
        <f>VLOOKUP(C22,マスタ!$A$2:$D$86,3,FALSE)</f>
        <v>#N/A</v>
      </c>
      <c r="E22" s="17" t="e">
        <f>VLOOKUP(C22,マスタ!$A$2:$D$86,4,FALSE)</f>
        <v>#N/A</v>
      </c>
      <c r="F22" s="17" t="e">
        <f>VLOOKUP(C22,マスタ!$A$2:$E$86,5,FALSE)</f>
        <v>#N/A</v>
      </c>
      <c r="G22" s="20"/>
      <c r="H22" s="17" t="e">
        <f t="shared" si="0"/>
        <v>#N/A</v>
      </c>
      <c r="I22" s="3" t="e">
        <f t="shared" si="1"/>
        <v>#N/A</v>
      </c>
    </row>
    <row r="23" spans="2:9" x14ac:dyDescent="0.4">
      <c r="B23" s="18">
        <v>11</v>
      </c>
      <c r="C23" s="19"/>
      <c r="D23" s="17" t="e">
        <f>VLOOKUP(C23,マスタ!$A$2:$D$86,3,FALSE)</f>
        <v>#N/A</v>
      </c>
      <c r="E23" s="17" t="e">
        <f>VLOOKUP(C23,マスタ!$A$2:$D$86,4,FALSE)</f>
        <v>#N/A</v>
      </c>
      <c r="F23" s="17" t="e">
        <f>VLOOKUP(C23,マスタ!$A$2:$E$86,5,FALSE)</f>
        <v>#N/A</v>
      </c>
      <c r="G23" s="20"/>
      <c r="H23" s="17" t="e">
        <f t="shared" si="0"/>
        <v>#N/A</v>
      </c>
      <c r="I23" s="3" t="e">
        <f t="shared" si="1"/>
        <v>#N/A</v>
      </c>
    </row>
    <row r="24" spans="2:9" x14ac:dyDescent="0.4">
      <c r="B24" s="18">
        <v>12</v>
      </c>
      <c r="C24" s="19"/>
      <c r="D24" s="17" t="e">
        <f>VLOOKUP(C24,マスタ!$A$2:$D$86,3,FALSE)</f>
        <v>#N/A</v>
      </c>
      <c r="E24" s="17" t="e">
        <f>VLOOKUP(C24,マスタ!$A$2:$D$86,4,FALSE)</f>
        <v>#N/A</v>
      </c>
      <c r="F24" s="17" t="e">
        <f>VLOOKUP(C24,マスタ!$A$2:$E$86,5,FALSE)</f>
        <v>#N/A</v>
      </c>
      <c r="G24" s="20"/>
      <c r="H24" s="17" t="e">
        <f t="shared" si="0"/>
        <v>#N/A</v>
      </c>
      <c r="I24" s="3" t="e">
        <f t="shared" si="1"/>
        <v>#N/A</v>
      </c>
    </row>
    <row r="25" spans="2:9" x14ac:dyDescent="0.4">
      <c r="B25" s="18">
        <v>13</v>
      </c>
      <c r="C25" s="19"/>
      <c r="D25" s="17" t="e">
        <f>VLOOKUP(C25,マスタ!$A$2:$D$86,3,FALSE)</f>
        <v>#N/A</v>
      </c>
      <c r="E25" s="17" t="e">
        <f>VLOOKUP(C25,マスタ!$A$2:$D$86,4,FALSE)</f>
        <v>#N/A</v>
      </c>
      <c r="F25" s="17" t="e">
        <f>VLOOKUP(C25,マスタ!$A$2:$E$86,5,FALSE)</f>
        <v>#N/A</v>
      </c>
      <c r="G25" s="20"/>
      <c r="H25" s="17" t="e">
        <f t="shared" si="0"/>
        <v>#N/A</v>
      </c>
      <c r="I25" s="3" t="e">
        <f t="shared" si="1"/>
        <v>#N/A</v>
      </c>
    </row>
    <row r="26" spans="2:9" x14ac:dyDescent="0.4">
      <c r="B26" s="18">
        <v>14</v>
      </c>
      <c r="C26" s="19"/>
      <c r="D26" s="17" t="e">
        <f>VLOOKUP(C26,マスタ!$A$2:$D$86,3,FALSE)</f>
        <v>#N/A</v>
      </c>
      <c r="E26" s="17" t="e">
        <f>VLOOKUP(C26,マスタ!$A$2:$D$86,4,FALSE)</f>
        <v>#N/A</v>
      </c>
      <c r="F26" s="17" t="e">
        <f>VLOOKUP(C26,マスタ!$A$2:$E$86,5,FALSE)</f>
        <v>#N/A</v>
      </c>
      <c r="G26" s="20"/>
      <c r="H26" s="17" t="e">
        <f t="shared" si="0"/>
        <v>#N/A</v>
      </c>
      <c r="I26" s="3" t="e">
        <f t="shared" si="1"/>
        <v>#N/A</v>
      </c>
    </row>
    <row r="27" spans="2:9" x14ac:dyDescent="0.4">
      <c r="B27" s="18">
        <v>15</v>
      </c>
      <c r="C27" s="19"/>
      <c r="D27" s="17" t="e">
        <f>VLOOKUP(C27,マスタ!$A$2:$D$86,3,FALSE)</f>
        <v>#N/A</v>
      </c>
      <c r="E27" s="17" t="e">
        <f>VLOOKUP(C27,マスタ!$A$2:$D$86,4,FALSE)</f>
        <v>#N/A</v>
      </c>
      <c r="F27" s="17" t="e">
        <f>VLOOKUP(C27,マスタ!$A$2:$E$86,5,FALSE)</f>
        <v>#N/A</v>
      </c>
      <c r="G27" s="20"/>
      <c r="H27" s="17" t="e">
        <f t="shared" si="0"/>
        <v>#N/A</v>
      </c>
      <c r="I27" s="3" t="e">
        <f t="shared" si="1"/>
        <v>#N/A</v>
      </c>
    </row>
    <row r="28" spans="2:9" x14ac:dyDescent="0.4">
      <c r="B28" s="27"/>
      <c r="C28" s="28"/>
      <c r="D28" s="29"/>
      <c r="E28" s="24" t="s">
        <v>21</v>
      </c>
      <c r="F28" s="25"/>
      <c r="G28" s="26"/>
      <c r="H28" s="21">
        <f>IF(SUMIF(I13:I27,"&lt;&gt;#N/A")&lt;=D10,SUMIF(I13:I27,"&lt;&gt;#N/A"),D10)</f>
        <v>0</v>
      </c>
      <c r="I28" s="22"/>
    </row>
    <row r="29" spans="2:9" x14ac:dyDescent="0.4">
      <c r="B29" s="30"/>
      <c r="C29" s="31"/>
      <c r="D29" s="32"/>
      <c r="E29" s="24" t="s">
        <v>16</v>
      </c>
      <c r="F29" s="25"/>
      <c r="G29" s="26"/>
      <c r="H29" s="23">
        <f>10*SUMIF(H13:H27,"&lt;&gt;#N/A")-H28</f>
        <v>0</v>
      </c>
    </row>
    <row r="30" spans="2:9" x14ac:dyDescent="0.4">
      <c r="B30" s="33"/>
      <c r="C30" s="34"/>
      <c r="D30" s="35"/>
      <c r="E30" s="24" t="s">
        <v>17</v>
      </c>
      <c r="F30" s="25"/>
      <c r="G30" s="26"/>
      <c r="H30" s="18">
        <f>SUM(H28:H29)</f>
        <v>0</v>
      </c>
    </row>
  </sheetData>
  <sheetProtection algorithmName="SHA-512" hashValue="7kCAP9N1JHfnqeJmjTuqwXa9e8hcKoUgUfnQkomV4lozjeo+vWozBkpLYcbjJusk0Q6OeddnBAhAxp5jdN53oA==" saltValue="tV0+GPAh88Uw1ri3IXrIiw==" spinCount="100000" sheet="1" objects="1" scenarios="1"/>
  <mergeCells count="4">
    <mergeCell ref="E28:G28"/>
    <mergeCell ref="E29:G29"/>
    <mergeCell ref="E30:G30"/>
    <mergeCell ref="B28:D30"/>
  </mergeCells>
  <phoneticPr fontId="1"/>
  <dataValidations count="1">
    <dataValidation type="list" allowBlank="1" showInputMessage="1" showErrorMessage="1" sqref="D10">
      <formula1>"　,4600,9300,37200"</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マスタ!$A$2:$A$86</xm:f>
          </x14:formula1>
          <xm:sqref>C13:C27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86"/>
  <sheetViews>
    <sheetView workbookViewId="0">
      <selection activeCell="B81" sqref="B81"/>
    </sheetView>
  </sheetViews>
  <sheetFormatPr defaultRowHeight="12" x14ac:dyDescent="0.4"/>
  <cols>
    <col min="1" max="1" width="12.25" style="9" bestFit="1" customWidth="1"/>
    <col min="2" max="2" width="34.5" style="8" bestFit="1" customWidth="1"/>
    <col min="3" max="3" width="22.25" style="8" bestFit="1" customWidth="1"/>
    <col min="4" max="4" width="4.5" style="9" bestFit="1" customWidth="1"/>
    <col min="5" max="5" width="10.5" style="9" bestFit="1" customWidth="1"/>
    <col min="6" max="16384" width="9" style="8"/>
  </cols>
  <sheetData>
    <row r="1" spans="1:9" x14ac:dyDescent="0.2">
      <c r="A1" s="1" t="s">
        <v>7</v>
      </c>
      <c r="B1" s="1" t="s">
        <v>8</v>
      </c>
      <c r="C1" s="1" t="s">
        <v>9</v>
      </c>
      <c r="D1" s="2" t="s">
        <v>10</v>
      </c>
      <c r="E1" s="1" t="s">
        <v>11</v>
      </c>
    </row>
    <row r="2" spans="1:9" x14ac:dyDescent="0.4">
      <c r="A2" s="4" t="s">
        <v>185</v>
      </c>
      <c r="B2" s="5" t="s">
        <v>25</v>
      </c>
      <c r="C2" s="5" t="s">
        <v>26</v>
      </c>
      <c r="D2" s="6">
        <v>135</v>
      </c>
      <c r="E2" s="7" t="s">
        <v>13</v>
      </c>
    </row>
    <row r="3" spans="1:9" x14ac:dyDescent="0.4">
      <c r="A3" s="4" t="s">
        <v>186</v>
      </c>
      <c r="B3" s="5" t="s">
        <v>27</v>
      </c>
      <c r="C3" s="5" t="s">
        <v>28</v>
      </c>
      <c r="D3" s="6">
        <v>135</v>
      </c>
      <c r="E3" s="7" t="s">
        <v>13</v>
      </c>
    </row>
    <row r="4" spans="1:9" x14ac:dyDescent="0.4">
      <c r="A4" s="4" t="s">
        <v>187</v>
      </c>
      <c r="B4" s="5" t="s">
        <v>29</v>
      </c>
      <c r="C4" s="5" t="s">
        <v>30</v>
      </c>
      <c r="D4" s="6">
        <v>155</v>
      </c>
      <c r="E4" s="7" t="s">
        <v>13</v>
      </c>
    </row>
    <row r="5" spans="1:9" x14ac:dyDescent="0.4">
      <c r="A5" s="4" t="s">
        <v>188</v>
      </c>
      <c r="B5" s="5" t="s">
        <v>31</v>
      </c>
      <c r="C5" s="5" t="s">
        <v>32</v>
      </c>
      <c r="D5" s="6">
        <v>171</v>
      </c>
      <c r="E5" s="7" t="s">
        <v>13</v>
      </c>
    </row>
    <row r="6" spans="1:9" x14ac:dyDescent="0.4">
      <c r="A6" s="4" t="s">
        <v>189</v>
      </c>
      <c r="B6" s="5" t="s">
        <v>33</v>
      </c>
      <c r="C6" s="5" t="s">
        <v>34</v>
      </c>
      <c r="D6" s="6">
        <v>208</v>
      </c>
      <c r="E6" s="7" t="s">
        <v>13</v>
      </c>
    </row>
    <row r="7" spans="1:9" x14ac:dyDescent="0.4">
      <c r="A7" s="4" t="s">
        <v>190</v>
      </c>
      <c r="B7" s="5" t="s">
        <v>281</v>
      </c>
      <c r="C7" s="5" t="s">
        <v>35</v>
      </c>
      <c r="D7" s="6">
        <v>245</v>
      </c>
      <c r="E7" s="7" t="s">
        <v>13</v>
      </c>
    </row>
    <row r="8" spans="1:9" x14ac:dyDescent="0.4">
      <c r="A8" s="4" t="s">
        <v>191</v>
      </c>
      <c r="B8" s="5" t="s">
        <v>36</v>
      </c>
      <c r="C8" s="5" t="s">
        <v>37</v>
      </c>
      <c r="D8" s="6">
        <v>269</v>
      </c>
      <c r="E8" s="7" t="s">
        <v>13</v>
      </c>
    </row>
    <row r="9" spans="1:9" x14ac:dyDescent="0.4">
      <c r="A9" s="4" t="s">
        <v>192</v>
      </c>
      <c r="B9" s="5" t="s">
        <v>38</v>
      </c>
      <c r="C9" s="5" t="s">
        <v>39</v>
      </c>
      <c r="D9" s="6">
        <v>269</v>
      </c>
      <c r="E9" s="7" t="s">
        <v>13</v>
      </c>
    </row>
    <row r="10" spans="1:9" x14ac:dyDescent="0.4">
      <c r="A10" s="4" t="s">
        <v>193</v>
      </c>
      <c r="B10" s="5" t="s">
        <v>40</v>
      </c>
      <c r="C10" s="5" t="s">
        <v>41</v>
      </c>
      <c r="D10" s="6">
        <v>308</v>
      </c>
      <c r="E10" s="7" t="s">
        <v>13</v>
      </c>
    </row>
    <row r="11" spans="1:9" x14ac:dyDescent="0.4">
      <c r="A11" s="4" t="s">
        <v>194</v>
      </c>
      <c r="B11" s="5" t="s">
        <v>42</v>
      </c>
      <c r="C11" s="5" t="s">
        <v>43</v>
      </c>
      <c r="D11" s="6">
        <v>342</v>
      </c>
      <c r="E11" s="7" t="s">
        <v>13</v>
      </c>
    </row>
    <row r="12" spans="1:9" x14ac:dyDescent="0.4">
      <c r="A12" s="4" t="s">
        <v>195</v>
      </c>
      <c r="B12" s="5" t="s">
        <v>44</v>
      </c>
      <c r="C12" s="5" t="s">
        <v>45</v>
      </c>
      <c r="D12" s="6">
        <v>416</v>
      </c>
      <c r="E12" s="7" t="s">
        <v>13</v>
      </c>
    </row>
    <row r="13" spans="1:9" x14ac:dyDescent="0.4">
      <c r="A13" s="4" t="s">
        <v>196</v>
      </c>
      <c r="B13" s="5" t="s">
        <v>280</v>
      </c>
      <c r="C13" s="5" t="s">
        <v>46</v>
      </c>
      <c r="D13" s="6">
        <v>488</v>
      </c>
      <c r="E13" s="7" t="s">
        <v>13</v>
      </c>
    </row>
    <row r="14" spans="1:9" x14ac:dyDescent="0.4">
      <c r="A14" s="4" t="s">
        <v>197</v>
      </c>
      <c r="B14" s="5" t="s">
        <v>47</v>
      </c>
      <c r="C14" s="5" t="s">
        <v>48</v>
      </c>
      <c r="D14" s="6">
        <v>404</v>
      </c>
      <c r="E14" s="7" t="s">
        <v>13</v>
      </c>
      <c r="I14" s="12"/>
    </row>
    <row r="15" spans="1:9" x14ac:dyDescent="0.4">
      <c r="A15" s="4" t="s">
        <v>198</v>
      </c>
      <c r="B15" s="5" t="s">
        <v>49</v>
      </c>
      <c r="C15" s="5" t="s">
        <v>50</v>
      </c>
      <c r="D15" s="6">
        <v>404</v>
      </c>
      <c r="E15" s="7" t="s">
        <v>278</v>
      </c>
    </row>
    <row r="16" spans="1:9" x14ac:dyDescent="0.4">
      <c r="A16" s="10" t="s">
        <v>199</v>
      </c>
      <c r="B16" s="11" t="s">
        <v>51</v>
      </c>
      <c r="C16" s="11" t="s">
        <v>52</v>
      </c>
      <c r="D16" s="10">
        <v>463</v>
      </c>
      <c r="E16" s="7" t="s">
        <v>278</v>
      </c>
    </row>
    <row r="17" spans="1:5" x14ac:dyDescent="0.4">
      <c r="A17" s="10" t="s">
        <v>200</v>
      </c>
      <c r="B17" s="11" t="s">
        <v>53</v>
      </c>
      <c r="C17" s="11" t="s">
        <v>54</v>
      </c>
      <c r="D17" s="10">
        <v>513</v>
      </c>
      <c r="E17" s="7" t="s">
        <v>278</v>
      </c>
    </row>
    <row r="18" spans="1:5" x14ac:dyDescent="0.4">
      <c r="A18" s="10" t="s">
        <v>201</v>
      </c>
      <c r="B18" s="11" t="s">
        <v>55</v>
      </c>
      <c r="C18" s="11" t="s">
        <v>56</v>
      </c>
      <c r="D18" s="10">
        <v>623</v>
      </c>
      <c r="E18" s="7" t="s">
        <v>278</v>
      </c>
    </row>
    <row r="19" spans="1:5" x14ac:dyDescent="0.4">
      <c r="A19" s="10" t="s">
        <v>202</v>
      </c>
      <c r="B19" s="11" t="s">
        <v>57</v>
      </c>
      <c r="C19" s="11" t="s">
        <v>58</v>
      </c>
      <c r="D19" s="10">
        <v>733</v>
      </c>
      <c r="E19" s="7" t="s">
        <v>278</v>
      </c>
    </row>
    <row r="20" spans="1:5" x14ac:dyDescent="0.4">
      <c r="A20" s="10" t="s">
        <v>203</v>
      </c>
      <c r="B20" s="11" t="s">
        <v>59</v>
      </c>
      <c r="C20" s="11" t="s">
        <v>60</v>
      </c>
      <c r="D20" s="10">
        <v>108</v>
      </c>
      <c r="E20" s="7" t="s">
        <v>278</v>
      </c>
    </row>
    <row r="21" spans="1:5" x14ac:dyDescent="0.4">
      <c r="A21" s="10" t="s">
        <v>204</v>
      </c>
      <c r="B21" s="11" t="s">
        <v>61</v>
      </c>
      <c r="C21" s="11" t="s">
        <v>62</v>
      </c>
      <c r="D21" s="10">
        <v>108</v>
      </c>
      <c r="E21" s="7" t="s">
        <v>278</v>
      </c>
    </row>
    <row r="22" spans="1:5" x14ac:dyDescent="0.4">
      <c r="A22" s="10" t="s">
        <v>205</v>
      </c>
      <c r="B22" s="11" t="s">
        <v>63</v>
      </c>
      <c r="C22" s="11" t="s">
        <v>64</v>
      </c>
      <c r="D22" s="10">
        <v>124</v>
      </c>
      <c r="E22" s="7" t="s">
        <v>278</v>
      </c>
    </row>
    <row r="23" spans="1:5" x14ac:dyDescent="0.4">
      <c r="A23" s="10" t="s">
        <v>206</v>
      </c>
      <c r="B23" s="11" t="s">
        <v>65</v>
      </c>
      <c r="C23" s="11" t="s">
        <v>66</v>
      </c>
      <c r="D23" s="10">
        <v>137</v>
      </c>
      <c r="E23" s="7" t="s">
        <v>278</v>
      </c>
    </row>
    <row r="24" spans="1:5" x14ac:dyDescent="0.4">
      <c r="A24" s="10" t="s">
        <v>207</v>
      </c>
      <c r="B24" s="11" t="s">
        <v>67</v>
      </c>
      <c r="C24" s="11" t="s">
        <v>68</v>
      </c>
      <c r="D24" s="10">
        <v>166</v>
      </c>
      <c r="E24" s="7" t="s">
        <v>278</v>
      </c>
    </row>
    <row r="25" spans="1:5" x14ac:dyDescent="0.4">
      <c r="A25" s="10" t="s">
        <v>208</v>
      </c>
      <c r="B25" s="11" t="s">
        <v>69</v>
      </c>
      <c r="C25" s="11" t="s">
        <v>70</v>
      </c>
      <c r="D25" s="10">
        <v>196</v>
      </c>
      <c r="E25" s="7" t="s">
        <v>278</v>
      </c>
    </row>
    <row r="26" spans="1:5" x14ac:dyDescent="0.4">
      <c r="A26" s="10" t="s">
        <v>209</v>
      </c>
      <c r="B26" s="11" t="s">
        <v>74</v>
      </c>
      <c r="C26" s="11" t="s">
        <v>75</v>
      </c>
      <c r="D26" s="10">
        <v>135</v>
      </c>
      <c r="E26" s="7" t="s">
        <v>278</v>
      </c>
    </row>
    <row r="27" spans="1:5" x14ac:dyDescent="0.4">
      <c r="A27" s="10" t="s">
        <v>210</v>
      </c>
      <c r="B27" s="11" t="s">
        <v>76</v>
      </c>
      <c r="C27" s="11" t="s">
        <v>77</v>
      </c>
      <c r="D27" s="10">
        <v>163</v>
      </c>
      <c r="E27" s="7" t="s">
        <v>278</v>
      </c>
    </row>
    <row r="28" spans="1:5" x14ac:dyDescent="0.4">
      <c r="A28" s="10" t="s">
        <v>211</v>
      </c>
      <c r="B28" s="11" t="s">
        <v>78</v>
      </c>
      <c r="C28" s="11" t="s">
        <v>79</v>
      </c>
      <c r="D28" s="10">
        <v>208</v>
      </c>
      <c r="E28" s="7" t="s">
        <v>278</v>
      </c>
    </row>
    <row r="29" spans="1:5" x14ac:dyDescent="0.4">
      <c r="A29" s="10" t="s">
        <v>212</v>
      </c>
      <c r="B29" s="11" t="s">
        <v>80</v>
      </c>
      <c r="C29" s="11" t="s">
        <v>81</v>
      </c>
      <c r="D29" s="10">
        <v>269</v>
      </c>
      <c r="E29" s="7" t="s">
        <v>278</v>
      </c>
    </row>
    <row r="30" spans="1:5" x14ac:dyDescent="0.4">
      <c r="A30" s="10" t="s">
        <v>213</v>
      </c>
      <c r="B30" s="11" t="s">
        <v>82</v>
      </c>
      <c r="C30" s="11" t="s">
        <v>83</v>
      </c>
      <c r="D30" s="10">
        <v>326</v>
      </c>
      <c r="E30" s="7" t="s">
        <v>278</v>
      </c>
    </row>
    <row r="31" spans="1:5" x14ac:dyDescent="0.4">
      <c r="A31" s="10" t="s">
        <v>214</v>
      </c>
      <c r="B31" s="11" t="s">
        <v>84</v>
      </c>
      <c r="C31" s="11" t="s">
        <v>85</v>
      </c>
      <c r="D31" s="10">
        <v>416</v>
      </c>
      <c r="E31" s="7" t="s">
        <v>278</v>
      </c>
    </row>
    <row r="32" spans="1:5" x14ac:dyDescent="0.4">
      <c r="A32" s="10" t="s">
        <v>215</v>
      </c>
      <c r="B32" s="11" t="s">
        <v>86</v>
      </c>
      <c r="C32" s="11" t="s">
        <v>87</v>
      </c>
      <c r="D32" s="10">
        <v>404</v>
      </c>
      <c r="E32" s="7" t="s">
        <v>278</v>
      </c>
    </row>
    <row r="33" spans="1:5" x14ac:dyDescent="0.4">
      <c r="A33" s="10" t="s">
        <v>216</v>
      </c>
      <c r="B33" s="11" t="s">
        <v>88</v>
      </c>
      <c r="C33" s="11" t="s">
        <v>89</v>
      </c>
      <c r="D33" s="10">
        <v>488</v>
      </c>
      <c r="E33" s="7" t="s">
        <v>278</v>
      </c>
    </row>
    <row r="34" spans="1:5" x14ac:dyDescent="0.4">
      <c r="A34" s="10" t="s">
        <v>217</v>
      </c>
      <c r="B34" s="11" t="s">
        <v>90</v>
      </c>
      <c r="C34" s="11" t="s">
        <v>91</v>
      </c>
      <c r="D34" s="10">
        <v>623</v>
      </c>
      <c r="E34" s="7" t="s">
        <v>278</v>
      </c>
    </row>
    <row r="35" spans="1:5" x14ac:dyDescent="0.4">
      <c r="A35" s="10" t="s">
        <v>218</v>
      </c>
      <c r="B35" s="11" t="s">
        <v>143</v>
      </c>
      <c r="C35" s="11" t="s">
        <v>71</v>
      </c>
      <c r="D35" s="10">
        <v>713</v>
      </c>
      <c r="E35" s="7" t="s">
        <v>278</v>
      </c>
    </row>
    <row r="36" spans="1:5" x14ac:dyDescent="0.4">
      <c r="A36" s="10" t="s">
        <v>219</v>
      </c>
      <c r="B36" s="11" t="s">
        <v>144</v>
      </c>
      <c r="C36" s="11" t="s">
        <v>72</v>
      </c>
      <c r="D36" s="10">
        <v>1425</v>
      </c>
      <c r="E36" s="7" t="s">
        <v>278</v>
      </c>
    </row>
    <row r="37" spans="1:5" x14ac:dyDescent="0.4">
      <c r="A37" s="10" t="s">
        <v>220</v>
      </c>
      <c r="B37" s="11" t="s">
        <v>145</v>
      </c>
      <c r="C37" s="11" t="s">
        <v>73</v>
      </c>
      <c r="D37" s="10">
        <v>2138</v>
      </c>
      <c r="E37" s="7" t="s">
        <v>278</v>
      </c>
    </row>
    <row r="38" spans="1:5" x14ac:dyDescent="0.4">
      <c r="A38" s="10" t="s">
        <v>229</v>
      </c>
      <c r="B38" s="11" t="s">
        <v>92</v>
      </c>
      <c r="C38" s="11" t="s">
        <v>93</v>
      </c>
      <c r="D38" s="10">
        <v>108</v>
      </c>
      <c r="E38" s="7" t="s">
        <v>278</v>
      </c>
    </row>
    <row r="39" spans="1:5" x14ac:dyDescent="0.4">
      <c r="A39" s="10" t="s">
        <v>230</v>
      </c>
      <c r="B39" s="11" t="s">
        <v>94</v>
      </c>
      <c r="C39" s="11" t="s">
        <v>95</v>
      </c>
      <c r="D39" s="10">
        <v>130</v>
      </c>
      <c r="E39" s="7" t="s">
        <v>278</v>
      </c>
    </row>
    <row r="40" spans="1:5" x14ac:dyDescent="0.4">
      <c r="A40" s="10" t="s">
        <v>231</v>
      </c>
      <c r="B40" s="11" t="s">
        <v>146</v>
      </c>
      <c r="C40" s="11" t="s">
        <v>147</v>
      </c>
      <c r="D40" s="10">
        <v>166</v>
      </c>
      <c r="E40" s="7" t="s">
        <v>278</v>
      </c>
    </row>
    <row r="41" spans="1:5" x14ac:dyDescent="0.4">
      <c r="A41" s="10" t="s">
        <v>232</v>
      </c>
      <c r="B41" s="11" t="s">
        <v>138</v>
      </c>
      <c r="C41" s="11" t="s">
        <v>96</v>
      </c>
      <c r="D41" s="10">
        <v>14</v>
      </c>
      <c r="E41" s="7" t="s">
        <v>14</v>
      </c>
    </row>
    <row r="42" spans="1:5" x14ac:dyDescent="0.4">
      <c r="A42" s="10" t="s">
        <v>233</v>
      </c>
      <c r="B42" s="11" t="s">
        <v>139</v>
      </c>
      <c r="C42" s="11" t="s">
        <v>97</v>
      </c>
      <c r="D42" s="10">
        <v>14</v>
      </c>
      <c r="E42" s="7" t="s">
        <v>14</v>
      </c>
    </row>
    <row r="43" spans="1:5" x14ac:dyDescent="0.4">
      <c r="A43" s="10" t="s">
        <v>234</v>
      </c>
      <c r="B43" s="11" t="s">
        <v>140</v>
      </c>
      <c r="C43" s="11" t="s">
        <v>98</v>
      </c>
      <c r="D43" s="10">
        <v>16</v>
      </c>
      <c r="E43" s="7" t="s">
        <v>14</v>
      </c>
    </row>
    <row r="44" spans="1:5" x14ac:dyDescent="0.4">
      <c r="A44" s="10" t="s">
        <v>235</v>
      </c>
      <c r="B44" s="11" t="s">
        <v>141</v>
      </c>
      <c r="C44" s="11" t="s">
        <v>99</v>
      </c>
      <c r="D44" s="10">
        <v>18</v>
      </c>
      <c r="E44" s="7" t="s">
        <v>14</v>
      </c>
    </row>
    <row r="45" spans="1:5" x14ac:dyDescent="0.4">
      <c r="A45" s="10" t="s">
        <v>236</v>
      </c>
      <c r="B45" s="11" t="s">
        <v>142</v>
      </c>
      <c r="C45" s="11" t="s">
        <v>100</v>
      </c>
      <c r="D45" s="10">
        <v>21</v>
      </c>
      <c r="E45" s="7" t="s">
        <v>14</v>
      </c>
    </row>
    <row r="46" spans="1:5" x14ac:dyDescent="0.4">
      <c r="A46" s="10" t="s">
        <v>237</v>
      </c>
      <c r="B46" s="11" t="s">
        <v>154</v>
      </c>
      <c r="C46" s="11" t="s">
        <v>101</v>
      </c>
      <c r="D46" s="10">
        <v>25</v>
      </c>
      <c r="E46" s="7" t="s">
        <v>14</v>
      </c>
    </row>
    <row r="47" spans="1:5" x14ac:dyDescent="0.4">
      <c r="A47" s="10" t="s">
        <v>238</v>
      </c>
      <c r="B47" s="11" t="s">
        <v>155</v>
      </c>
      <c r="C47" s="11" t="s">
        <v>102</v>
      </c>
      <c r="D47" s="10">
        <v>27</v>
      </c>
      <c r="E47" s="7" t="s">
        <v>14</v>
      </c>
    </row>
    <row r="48" spans="1:5" x14ac:dyDescent="0.4">
      <c r="A48" s="10" t="s">
        <v>239</v>
      </c>
      <c r="B48" s="11" t="s">
        <v>156</v>
      </c>
      <c r="C48" s="11" t="s">
        <v>103</v>
      </c>
      <c r="D48" s="10">
        <v>27</v>
      </c>
      <c r="E48" s="7" t="s">
        <v>14</v>
      </c>
    </row>
    <row r="49" spans="1:5" x14ac:dyDescent="0.4">
      <c r="A49" s="10" t="s">
        <v>240</v>
      </c>
      <c r="B49" s="11" t="s">
        <v>157</v>
      </c>
      <c r="C49" s="11" t="s">
        <v>104</v>
      </c>
      <c r="D49" s="10">
        <v>31</v>
      </c>
      <c r="E49" s="7" t="s">
        <v>14</v>
      </c>
    </row>
    <row r="50" spans="1:5" x14ac:dyDescent="0.4">
      <c r="A50" s="10" t="s">
        <v>241</v>
      </c>
      <c r="B50" s="11" t="s">
        <v>158</v>
      </c>
      <c r="C50" s="11" t="s">
        <v>105</v>
      </c>
      <c r="D50" s="10">
        <v>35</v>
      </c>
      <c r="E50" s="7" t="s">
        <v>14</v>
      </c>
    </row>
    <row r="51" spans="1:5" x14ac:dyDescent="0.4">
      <c r="A51" s="10" t="s">
        <v>242</v>
      </c>
      <c r="B51" s="11" t="s">
        <v>159</v>
      </c>
      <c r="C51" s="11" t="s">
        <v>106</v>
      </c>
      <c r="D51" s="10">
        <v>42</v>
      </c>
      <c r="E51" s="7" t="s">
        <v>14</v>
      </c>
    </row>
    <row r="52" spans="1:5" x14ac:dyDescent="0.4">
      <c r="A52" s="10" t="s">
        <v>243</v>
      </c>
      <c r="B52" s="11" t="s">
        <v>160</v>
      </c>
      <c r="C52" s="11" t="s">
        <v>107</v>
      </c>
      <c r="D52" s="10">
        <v>49</v>
      </c>
      <c r="E52" s="7" t="s">
        <v>14</v>
      </c>
    </row>
    <row r="53" spans="1:5" x14ac:dyDescent="0.4">
      <c r="A53" s="10" t="s">
        <v>244</v>
      </c>
      <c r="B53" s="11" t="s">
        <v>161</v>
      </c>
      <c r="C53" s="11" t="s">
        <v>108</v>
      </c>
      <c r="D53" s="10">
        <v>41</v>
      </c>
      <c r="E53" s="7" t="s">
        <v>14</v>
      </c>
    </row>
    <row r="54" spans="1:5" x14ac:dyDescent="0.4">
      <c r="A54" s="10" t="s">
        <v>245</v>
      </c>
      <c r="B54" s="11" t="s">
        <v>162</v>
      </c>
      <c r="C54" s="11" t="s">
        <v>109</v>
      </c>
      <c r="D54" s="10">
        <v>41</v>
      </c>
      <c r="E54" s="7" t="s">
        <v>14</v>
      </c>
    </row>
    <row r="55" spans="1:5" x14ac:dyDescent="0.4">
      <c r="A55" s="10" t="s">
        <v>246</v>
      </c>
      <c r="B55" s="11" t="s">
        <v>163</v>
      </c>
      <c r="C55" s="11" t="s">
        <v>110</v>
      </c>
      <c r="D55" s="10">
        <v>47</v>
      </c>
      <c r="E55" s="7" t="s">
        <v>14</v>
      </c>
    </row>
    <row r="56" spans="1:5" x14ac:dyDescent="0.4">
      <c r="A56" s="10" t="s">
        <v>247</v>
      </c>
      <c r="B56" s="11" t="s">
        <v>164</v>
      </c>
      <c r="C56" s="11" t="s">
        <v>111</v>
      </c>
      <c r="D56" s="10">
        <v>52</v>
      </c>
      <c r="E56" s="7" t="s">
        <v>14</v>
      </c>
    </row>
    <row r="57" spans="1:5" x14ac:dyDescent="0.4">
      <c r="A57" s="10" t="s">
        <v>248</v>
      </c>
      <c r="B57" s="11" t="s">
        <v>165</v>
      </c>
      <c r="C57" s="11" t="s">
        <v>112</v>
      </c>
      <c r="D57" s="10">
        <v>63</v>
      </c>
      <c r="E57" s="7" t="s">
        <v>14</v>
      </c>
    </row>
    <row r="58" spans="1:5" x14ac:dyDescent="0.4">
      <c r="A58" s="10" t="s">
        <v>249</v>
      </c>
      <c r="B58" s="11" t="s">
        <v>166</v>
      </c>
      <c r="C58" s="11" t="s">
        <v>113</v>
      </c>
      <c r="D58" s="10">
        <v>74</v>
      </c>
      <c r="E58" s="7" t="s">
        <v>14</v>
      </c>
    </row>
    <row r="59" spans="1:5" x14ac:dyDescent="0.4">
      <c r="A59" s="10" t="s">
        <v>250</v>
      </c>
      <c r="B59" s="11" t="s">
        <v>167</v>
      </c>
      <c r="C59" s="11" t="s">
        <v>114</v>
      </c>
      <c r="D59" s="10">
        <v>11</v>
      </c>
      <c r="E59" s="7" t="s">
        <v>14</v>
      </c>
    </row>
    <row r="60" spans="1:5" x14ac:dyDescent="0.4">
      <c r="A60" s="10" t="s">
        <v>251</v>
      </c>
      <c r="B60" s="11" t="s">
        <v>168</v>
      </c>
      <c r="C60" s="11" t="s">
        <v>115</v>
      </c>
      <c r="D60" s="10">
        <v>11</v>
      </c>
      <c r="E60" s="7" t="s">
        <v>14</v>
      </c>
    </row>
    <row r="61" spans="1:5" x14ac:dyDescent="0.4">
      <c r="A61" s="10" t="s">
        <v>252</v>
      </c>
      <c r="B61" s="11" t="s">
        <v>169</v>
      </c>
      <c r="C61" s="11" t="s">
        <v>116</v>
      </c>
      <c r="D61" s="10">
        <v>13</v>
      </c>
      <c r="E61" s="7" t="s">
        <v>14</v>
      </c>
    </row>
    <row r="62" spans="1:5" x14ac:dyDescent="0.4">
      <c r="A62" s="10" t="s">
        <v>253</v>
      </c>
      <c r="B62" s="11" t="s">
        <v>170</v>
      </c>
      <c r="C62" s="11" t="s">
        <v>117</v>
      </c>
      <c r="D62" s="10">
        <v>14</v>
      </c>
      <c r="E62" s="7" t="s">
        <v>14</v>
      </c>
    </row>
    <row r="63" spans="1:5" x14ac:dyDescent="0.4">
      <c r="A63" s="10" t="s">
        <v>254</v>
      </c>
      <c r="B63" s="11" t="s">
        <v>171</v>
      </c>
      <c r="C63" s="11" t="s">
        <v>118</v>
      </c>
      <c r="D63" s="10">
        <v>17</v>
      </c>
      <c r="E63" s="7" t="s">
        <v>14</v>
      </c>
    </row>
    <row r="64" spans="1:5" x14ac:dyDescent="0.4">
      <c r="A64" s="10" t="s">
        <v>255</v>
      </c>
      <c r="B64" s="11" t="s">
        <v>172</v>
      </c>
      <c r="C64" s="11" t="s">
        <v>119</v>
      </c>
      <c r="D64" s="10">
        <v>20</v>
      </c>
      <c r="E64" s="7" t="s">
        <v>14</v>
      </c>
    </row>
    <row r="65" spans="1:5" x14ac:dyDescent="0.4">
      <c r="A65" s="10" t="s">
        <v>256</v>
      </c>
      <c r="B65" s="11" t="s">
        <v>173</v>
      </c>
      <c r="C65" s="11" t="s">
        <v>120</v>
      </c>
      <c r="D65" s="10">
        <v>14</v>
      </c>
      <c r="E65" s="7" t="s">
        <v>14</v>
      </c>
    </row>
    <row r="66" spans="1:5" x14ac:dyDescent="0.4">
      <c r="A66" s="10" t="s">
        <v>257</v>
      </c>
      <c r="B66" s="11" t="s">
        <v>174</v>
      </c>
      <c r="C66" s="11" t="s">
        <v>121</v>
      </c>
      <c r="D66" s="10">
        <v>17</v>
      </c>
      <c r="E66" s="7" t="s">
        <v>14</v>
      </c>
    </row>
    <row r="67" spans="1:5" x14ac:dyDescent="0.4">
      <c r="A67" s="10" t="s">
        <v>258</v>
      </c>
      <c r="B67" s="11" t="s">
        <v>175</v>
      </c>
      <c r="C67" s="11" t="s">
        <v>122</v>
      </c>
      <c r="D67" s="10">
        <v>21</v>
      </c>
      <c r="E67" s="7" t="s">
        <v>14</v>
      </c>
    </row>
    <row r="68" spans="1:5" x14ac:dyDescent="0.4">
      <c r="A68" s="10" t="s">
        <v>259</v>
      </c>
      <c r="B68" s="11" t="s">
        <v>176</v>
      </c>
      <c r="C68" s="11" t="s">
        <v>123</v>
      </c>
      <c r="D68" s="10">
        <v>27</v>
      </c>
      <c r="E68" s="7" t="s">
        <v>14</v>
      </c>
    </row>
    <row r="69" spans="1:5" x14ac:dyDescent="0.4">
      <c r="A69" s="10" t="s">
        <v>260</v>
      </c>
      <c r="B69" s="11" t="s">
        <v>177</v>
      </c>
      <c r="C69" s="11" t="s">
        <v>124</v>
      </c>
      <c r="D69" s="10">
        <v>33</v>
      </c>
      <c r="E69" s="7" t="s">
        <v>14</v>
      </c>
    </row>
    <row r="70" spans="1:5" x14ac:dyDescent="0.4">
      <c r="A70" s="10" t="s">
        <v>261</v>
      </c>
      <c r="B70" s="11" t="s">
        <v>178</v>
      </c>
      <c r="C70" s="11" t="s">
        <v>125</v>
      </c>
      <c r="D70" s="10">
        <v>42</v>
      </c>
      <c r="E70" s="7" t="s">
        <v>14</v>
      </c>
    </row>
    <row r="71" spans="1:5" x14ac:dyDescent="0.4">
      <c r="A71" s="10" t="s">
        <v>262</v>
      </c>
      <c r="B71" s="11" t="s">
        <v>179</v>
      </c>
      <c r="C71" s="11" t="s">
        <v>126</v>
      </c>
      <c r="D71" s="10">
        <v>41</v>
      </c>
      <c r="E71" s="7" t="s">
        <v>14</v>
      </c>
    </row>
    <row r="72" spans="1:5" x14ac:dyDescent="0.4">
      <c r="A72" s="10" t="s">
        <v>263</v>
      </c>
      <c r="B72" s="11" t="s">
        <v>180</v>
      </c>
      <c r="C72" s="11" t="s">
        <v>127</v>
      </c>
      <c r="D72" s="10">
        <v>49</v>
      </c>
      <c r="E72" s="7" t="s">
        <v>14</v>
      </c>
    </row>
    <row r="73" spans="1:5" x14ac:dyDescent="0.4">
      <c r="A73" s="10" t="s">
        <v>264</v>
      </c>
      <c r="B73" s="11" t="s">
        <v>181</v>
      </c>
      <c r="C73" s="11" t="s">
        <v>128</v>
      </c>
      <c r="D73" s="10">
        <v>63</v>
      </c>
      <c r="E73" s="7" t="s">
        <v>14</v>
      </c>
    </row>
    <row r="74" spans="1:5" x14ac:dyDescent="0.4">
      <c r="A74" s="10" t="s">
        <v>265</v>
      </c>
      <c r="B74" s="11" t="s">
        <v>182</v>
      </c>
      <c r="C74" s="11" t="s">
        <v>129</v>
      </c>
      <c r="D74" s="10">
        <v>11</v>
      </c>
      <c r="E74" s="7" t="s">
        <v>14</v>
      </c>
    </row>
    <row r="75" spans="1:5" x14ac:dyDescent="0.4">
      <c r="A75" s="10" t="s">
        <v>266</v>
      </c>
      <c r="B75" s="11" t="s">
        <v>183</v>
      </c>
      <c r="C75" s="11" t="s">
        <v>130</v>
      </c>
      <c r="D75" s="10">
        <v>13</v>
      </c>
      <c r="E75" s="7" t="s">
        <v>14</v>
      </c>
    </row>
    <row r="76" spans="1:5" x14ac:dyDescent="0.4">
      <c r="A76" s="10" t="s">
        <v>267</v>
      </c>
      <c r="B76" s="11" t="s">
        <v>184</v>
      </c>
      <c r="C76" s="11" t="s">
        <v>131</v>
      </c>
      <c r="D76" s="10">
        <v>17</v>
      </c>
      <c r="E76" s="7" t="s">
        <v>14</v>
      </c>
    </row>
    <row r="77" spans="1:5" x14ac:dyDescent="0.4">
      <c r="A77" s="10" t="s">
        <v>268</v>
      </c>
      <c r="B77" s="11" t="s">
        <v>222</v>
      </c>
      <c r="C77" s="11" t="s">
        <v>221</v>
      </c>
      <c r="D77" s="10">
        <v>40</v>
      </c>
      <c r="E77" s="7" t="s">
        <v>14</v>
      </c>
    </row>
    <row r="78" spans="1:5" x14ac:dyDescent="0.4">
      <c r="A78" s="10" t="s">
        <v>269</v>
      </c>
      <c r="B78" s="11" t="s">
        <v>223</v>
      </c>
      <c r="C78" s="11" t="s">
        <v>224</v>
      </c>
      <c r="D78" s="10">
        <v>40</v>
      </c>
      <c r="E78" s="7" t="s">
        <v>14</v>
      </c>
    </row>
    <row r="79" spans="1:5" x14ac:dyDescent="0.4">
      <c r="A79" s="10" t="s">
        <v>270</v>
      </c>
      <c r="B79" s="11" t="s">
        <v>148</v>
      </c>
      <c r="C79" s="11" t="s">
        <v>132</v>
      </c>
      <c r="D79" s="10">
        <v>392</v>
      </c>
      <c r="E79" s="7" t="s">
        <v>14</v>
      </c>
    </row>
    <row r="80" spans="1:5" x14ac:dyDescent="0.4">
      <c r="A80" s="10" t="s">
        <v>271</v>
      </c>
      <c r="B80" s="11" t="s">
        <v>149</v>
      </c>
      <c r="C80" s="11" t="s">
        <v>133</v>
      </c>
      <c r="D80" s="10">
        <v>98</v>
      </c>
      <c r="E80" s="7" t="s">
        <v>14</v>
      </c>
    </row>
    <row r="81" spans="1:5" x14ac:dyDescent="0.4">
      <c r="A81" s="10" t="s">
        <v>272</v>
      </c>
      <c r="B81" s="11" t="s">
        <v>150</v>
      </c>
      <c r="C81" s="11" t="s">
        <v>134</v>
      </c>
      <c r="D81" s="10">
        <v>297</v>
      </c>
      <c r="E81" s="7" t="s">
        <v>14</v>
      </c>
    </row>
    <row r="82" spans="1:5" x14ac:dyDescent="0.4">
      <c r="A82" s="10" t="s">
        <v>273</v>
      </c>
      <c r="B82" s="11" t="s">
        <v>151</v>
      </c>
      <c r="C82" s="11" t="s">
        <v>135</v>
      </c>
      <c r="D82" s="10">
        <v>75</v>
      </c>
      <c r="E82" s="7" t="s">
        <v>14</v>
      </c>
    </row>
    <row r="83" spans="1:5" x14ac:dyDescent="0.4">
      <c r="A83" s="10" t="s">
        <v>274</v>
      </c>
      <c r="B83" s="11" t="s">
        <v>225</v>
      </c>
      <c r="C83" s="11" t="s">
        <v>226</v>
      </c>
      <c r="D83" s="10">
        <v>25</v>
      </c>
      <c r="E83" s="7" t="s">
        <v>14</v>
      </c>
    </row>
    <row r="84" spans="1:5" x14ac:dyDescent="0.4">
      <c r="A84" s="10" t="s">
        <v>275</v>
      </c>
      <c r="B84" s="11" t="s">
        <v>227</v>
      </c>
      <c r="C84" s="11" t="s">
        <v>228</v>
      </c>
      <c r="D84" s="10">
        <v>25</v>
      </c>
      <c r="E84" s="7" t="s">
        <v>14</v>
      </c>
    </row>
    <row r="85" spans="1:5" x14ac:dyDescent="0.4">
      <c r="A85" s="10" t="s">
        <v>276</v>
      </c>
      <c r="B85" s="11" t="s">
        <v>152</v>
      </c>
      <c r="C85" s="11" t="s">
        <v>136</v>
      </c>
      <c r="D85" s="10">
        <v>165</v>
      </c>
      <c r="E85" s="7" t="s">
        <v>14</v>
      </c>
    </row>
    <row r="86" spans="1:5" x14ac:dyDescent="0.4">
      <c r="A86" s="10" t="s">
        <v>277</v>
      </c>
      <c r="B86" s="11" t="s">
        <v>153</v>
      </c>
      <c r="C86" s="11" t="s">
        <v>137</v>
      </c>
      <c r="D86" s="10">
        <v>42</v>
      </c>
      <c r="E86" s="7" t="s">
        <v>14</v>
      </c>
    </row>
  </sheetData>
  <sheetProtection algorithmName="SHA-512" hashValue="mcUfkzPY+kwHa8aZ7Z4jJEp5eTtwJaCpyOl+vTSJYPcJtWtOofoX0N+zqfF10Y/Gx4MxZdt/d40Qcm2NjAws7w==" saltValue="keM2I9DZKF6EBK6p1N+QIg==" spinCount="100000" sheet="1" objects="1" scenarios="1"/>
  <autoFilter ref="A1:F16"/>
  <phoneticPr fontId="1"/>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日中短期</vt:lpstr>
      <vt:lpstr>マスタ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02006372</dc:creator>
  <cp:lastModifiedBy>02006372</cp:lastModifiedBy>
  <dcterms:created xsi:type="dcterms:W3CDTF">2023-06-26T11:03:54Z</dcterms:created>
  <dcterms:modified xsi:type="dcterms:W3CDTF">2023-06-30T12:00:15Z</dcterms:modified>
</cp:coreProperties>
</file>